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ชากร\"/>
    </mc:Choice>
  </mc:AlternateContent>
  <xr:revisionPtr revIDLastSave="0" documentId="13_ncr:1_{1CA331B2-7408-4233-A9F3-4BB5FBEC004E}" xr6:coauthVersionLast="47" xr6:coauthVersionMax="47" xr10:uidLastSave="{00000000-0000-0000-0000-000000000000}"/>
  <bookViews>
    <workbookView xWindow="3096" yWindow="636" windowWidth="13440" windowHeight="11724" tabRatio="738" activeTab="3" xr2:uid="{00000000-000D-0000-FFFF-FFFF00000000}"/>
  </bookViews>
  <sheets>
    <sheet name="สรุป รวมข้อมูลนักเรียน" sheetId="5" r:id="rId1"/>
    <sheet name="ระดับอาชีวศึกษา" sheetId="3" r:id="rId2"/>
    <sheet name="สพป." sheetId="6" r:id="rId3"/>
    <sheet name="สพม. ม.ต้น" sheetId="7" r:id="rId4"/>
    <sheet name="สพม ม.ปลาย" sheetId="8" r:id="rId5"/>
    <sheet name="ระดับประถมศึกษา (เอกชน)" sheetId="13" r:id="rId6"/>
    <sheet name="ระดับมัธยม(เอกชน)" sheetId="10" r:id="rId7"/>
    <sheet name="รวมเทศบาล" sheetId="11" r:id="rId8"/>
  </sheets>
  <definedNames>
    <definedName name="_xlnm._FilterDatabase" localSheetId="7" hidden="1">รวมเทศบาล!$A$1:$BO$14</definedName>
    <definedName name="_xlnm.Print_Area" localSheetId="7">รวมเทศบาล!$A$1:$BO$158</definedName>
    <definedName name="_xlnm.Print_Area" localSheetId="5">'ระดับประถมศึกษา (เอกชน)'!$A$1:$AF$22</definedName>
    <definedName name="_xlnm.Print_Area" localSheetId="1">ระดับอาชีวศึกษา!$A$1:$AC$11</definedName>
    <definedName name="_xlnm.Print_Titles" localSheetId="6">'ระดับมัธยม(เอกชน)'!$A$1:$E$65528</definedName>
    <definedName name="_xlnm.Print_Titles" localSheetId="1">ระดับอาชีวศึกษา!$A:$B</definedName>
  </definedNames>
  <calcPr calcId="181029"/>
</workbook>
</file>

<file path=xl/calcChain.xml><?xml version="1.0" encoding="utf-8"?>
<calcChain xmlns="http://schemas.openxmlformats.org/spreadsheetml/2006/main">
  <c r="BO8" i="11" l="1"/>
  <c r="BN8" i="11"/>
  <c r="BM8" i="11"/>
  <c r="BL8" i="11"/>
  <c r="BK8" i="11"/>
  <c r="BJ8" i="11"/>
  <c r="BI8" i="11"/>
  <c r="BF8" i="11"/>
  <c r="BC8" i="11"/>
  <c r="AZ8" i="11"/>
  <c r="AY8" i="11"/>
  <c r="AX8" i="11"/>
  <c r="AW8" i="11"/>
  <c r="AV8" i="11"/>
  <c r="AU8" i="11"/>
  <c r="AT8" i="11"/>
  <c r="AQ8" i="11"/>
  <c r="R10" i="5" l="1"/>
  <c r="S10" i="5"/>
  <c r="Q10" i="5"/>
  <c r="O10" i="5"/>
  <c r="P10" i="5"/>
  <c r="N10" i="5"/>
  <c r="C9" i="5"/>
  <c r="D9" i="5"/>
  <c r="B9" i="5"/>
  <c r="H13" i="11" l="1"/>
  <c r="I13" i="11"/>
  <c r="J7" i="5" l="1"/>
  <c r="J10" i="5"/>
  <c r="J6" i="5"/>
  <c r="N8" i="10" l="1"/>
  <c r="N9" i="10"/>
  <c r="N10" i="10"/>
  <c r="N11" i="10"/>
  <c r="N12" i="10"/>
  <c r="N7" i="10"/>
  <c r="K8" i="10"/>
  <c r="K9" i="10"/>
  <c r="K10" i="10"/>
  <c r="K11" i="10"/>
  <c r="K12" i="10"/>
  <c r="H8" i="10"/>
  <c r="H9" i="10"/>
  <c r="H10" i="10"/>
  <c r="H11" i="10"/>
  <c r="H12" i="10"/>
  <c r="O8" i="10"/>
  <c r="O9" i="10"/>
  <c r="O10" i="10"/>
  <c r="O11" i="10"/>
  <c r="Q11" i="10" s="1"/>
  <c r="O12" i="10"/>
  <c r="P8" i="10"/>
  <c r="Q8" i="10" s="1"/>
  <c r="P9" i="10"/>
  <c r="P10" i="10"/>
  <c r="Q10" i="10" s="1"/>
  <c r="P11" i="10"/>
  <c r="P12" i="10"/>
  <c r="Q12" i="10" s="1"/>
  <c r="P7" i="10"/>
  <c r="O7" i="10"/>
  <c r="Q7" i="10" s="1"/>
  <c r="K7" i="10"/>
  <c r="H7" i="10"/>
  <c r="H6" i="13"/>
  <c r="K6" i="13"/>
  <c r="N6" i="13"/>
  <c r="Q6" i="13"/>
  <c r="T6" i="13"/>
  <c r="W6" i="13"/>
  <c r="Z6" i="13"/>
  <c r="AA6" i="13"/>
  <c r="AD6" i="13" s="1"/>
  <c r="AB6" i="13"/>
  <c r="AE6" i="13" s="1"/>
  <c r="AC6" i="13"/>
  <c r="H7" i="13"/>
  <c r="K7" i="13"/>
  <c r="N7" i="13"/>
  <c r="Q7" i="13"/>
  <c r="T7" i="13"/>
  <c r="W7" i="13"/>
  <c r="Z7" i="13"/>
  <c r="AA7" i="13"/>
  <c r="AB7" i="13"/>
  <c r="AC7" i="13" s="1"/>
  <c r="AD7" i="13"/>
  <c r="H8" i="13"/>
  <c r="K8" i="13"/>
  <c r="N8" i="13"/>
  <c r="Q8" i="13"/>
  <c r="T8" i="13"/>
  <c r="W8" i="13"/>
  <c r="Z8" i="13"/>
  <c r="AA8" i="13"/>
  <c r="AD8" i="13" s="1"/>
  <c r="AB8" i="13"/>
  <c r="AC8" i="13" s="1"/>
  <c r="H9" i="13"/>
  <c r="K9" i="13"/>
  <c r="N9" i="13"/>
  <c r="Q9" i="13"/>
  <c r="T9" i="13"/>
  <c r="W9" i="13"/>
  <c r="Z9" i="13"/>
  <c r="AA9" i="13"/>
  <c r="AD9" i="13" s="1"/>
  <c r="AB9" i="13"/>
  <c r="H10" i="13"/>
  <c r="K10" i="13"/>
  <c r="N10" i="13"/>
  <c r="Q10" i="13"/>
  <c r="T10" i="13"/>
  <c r="W10" i="13"/>
  <c r="Z10" i="13"/>
  <c r="AA10" i="13"/>
  <c r="AD10" i="13" s="1"/>
  <c r="AB10" i="13"/>
  <c r="AE10" i="13"/>
  <c r="H11" i="13"/>
  <c r="K11" i="13"/>
  <c r="N11" i="13"/>
  <c r="Q11" i="13"/>
  <c r="T11" i="13"/>
  <c r="W11" i="13"/>
  <c r="Z11" i="13"/>
  <c r="AA11" i="13"/>
  <c r="AD11" i="13" s="1"/>
  <c r="AB11" i="13"/>
  <c r="H12" i="13"/>
  <c r="K12" i="13"/>
  <c r="N12" i="13"/>
  <c r="Q12" i="13"/>
  <c r="T12" i="13"/>
  <c r="W12" i="13"/>
  <c r="Z12" i="13"/>
  <c r="AA12" i="13"/>
  <c r="AD12" i="13" s="1"/>
  <c r="AB12" i="13"/>
  <c r="AE12" i="13"/>
  <c r="H13" i="13"/>
  <c r="K13" i="13"/>
  <c r="N13" i="13"/>
  <c r="Q13" i="13"/>
  <c r="T13" i="13"/>
  <c r="W13" i="13"/>
  <c r="Z13" i="13"/>
  <c r="AA13" i="13"/>
  <c r="AD13" i="13" s="1"/>
  <c r="AB13" i="13"/>
  <c r="H14" i="13"/>
  <c r="K14" i="13"/>
  <c r="N14" i="13"/>
  <c r="Q14" i="13"/>
  <c r="T14" i="13"/>
  <c r="W14" i="13"/>
  <c r="Z14" i="13"/>
  <c r="AA14" i="13"/>
  <c r="AD14" i="13" s="1"/>
  <c r="AB14" i="13"/>
  <c r="AE14" i="13" s="1"/>
  <c r="AC14" i="13"/>
  <c r="H15" i="13"/>
  <c r="K15" i="13"/>
  <c r="N15" i="13"/>
  <c r="Q15" i="13"/>
  <c r="T15" i="13"/>
  <c r="W15" i="13"/>
  <c r="Z15" i="13"/>
  <c r="AA15" i="13"/>
  <c r="AB15" i="13"/>
  <c r="AC15" i="13" s="1"/>
  <c r="AD15" i="13"/>
  <c r="H16" i="13"/>
  <c r="K16" i="13"/>
  <c r="N16" i="13"/>
  <c r="Q16" i="13"/>
  <c r="T16" i="13"/>
  <c r="W16" i="13"/>
  <c r="Z16" i="13"/>
  <c r="AA16" i="13"/>
  <c r="AD16" i="13" s="1"/>
  <c r="AB16" i="13"/>
  <c r="AC16" i="13" s="1"/>
  <c r="H17" i="13"/>
  <c r="K17" i="13"/>
  <c r="N17" i="13"/>
  <c r="Q17" i="13"/>
  <c r="T17" i="13"/>
  <c r="W17" i="13"/>
  <c r="Z17" i="13"/>
  <c r="AA17" i="13"/>
  <c r="AD17" i="13" s="1"/>
  <c r="AB17" i="13"/>
  <c r="H18" i="13"/>
  <c r="K18" i="13"/>
  <c r="N18" i="13"/>
  <c r="Q18" i="13"/>
  <c r="T18" i="13"/>
  <c r="W18" i="13"/>
  <c r="Z18" i="13"/>
  <c r="AA18" i="13"/>
  <c r="AD18" i="13" s="1"/>
  <c r="AB18" i="13"/>
  <c r="AE18" i="13"/>
  <c r="AF14" i="13" l="1"/>
  <c r="AF6" i="13"/>
  <c r="Q9" i="10"/>
  <c r="AC18" i="13"/>
  <c r="AC10" i="13"/>
  <c r="AF18" i="13"/>
  <c r="AE16" i="13"/>
  <c r="AC12" i="13"/>
  <c r="AC11" i="13"/>
  <c r="AF10" i="13"/>
  <c r="AE8" i="13"/>
  <c r="AF8" i="13" s="1"/>
  <c r="AC17" i="13"/>
  <c r="AC13" i="13"/>
  <c r="AC9" i="13"/>
  <c r="AF16" i="13"/>
  <c r="AF12" i="13"/>
  <c r="AE17" i="13"/>
  <c r="AF17" i="13" s="1"/>
  <c r="AE15" i="13"/>
  <c r="AF15" i="13" s="1"/>
  <c r="AE13" i="13"/>
  <c r="AF13" i="13" s="1"/>
  <c r="AE11" i="13"/>
  <c r="AF11" i="13" s="1"/>
  <c r="AE9" i="13"/>
  <c r="AF9" i="13" s="1"/>
  <c r="AE7" i="13"/>
  <c r="AF7" i="13" s="1"/>
  <c r="O8" i="7" l="1"/>
  <c r="O9" i="7"/>
  <c r="O10" i="7"/>
  <c r="O11" i="7"/>
  <c r="O12" i="7"/>
  <c r="O13" i="7"/>
  <c r="O14" i="7"/>
  <c r="O15" i="7"/>
  <c r="O16" i="7"/>
  <c r="O17" i="7"/>
  <c r="O18" i="7"/>
  <c r="O7" i="7"/>
  <c r="L8" i="7"/>
  <c r="L9" i="7"/>
  <c r="L10" i="7"/>
  <c r="L11" i="7"/>
  <c r="L12" i="7"/>
  <c r="L13" i="7"/>
  <c r="L14" i="7"/>
  <c r="L15" i="7"/>
  <c r="L16" i="7"/>
  <c r="L17" i="7"/>
  <c r="L18" i="7"/>
  <c r="L7" i="7"/>
  <c r="I8" i="7"/>
  <c r="I9" i="7"/>
  <c r="I10" i="7"/>
  <c r="I11" i="7"/>
  <c r="I12" i="7"/>
  <c r="I13" i="7"/>
  <c r="I14" i="7"/>
  <c r="I15" i="7"/>
  <c r="I16" i="7"/>
  <c r="I17" i="7"/>
  <c r="I18" i="7"/>
  <c r="I7" i="7"/>
  <c r="Y6" i="3" l="1"/>
  <c r="AB6" i="3" s="1"/>
  <c r="Y7" i="3"/>
  <c r="AB7" i="3" s="1"/>
  <c r="X6" i="3"/>
  <c r="AA6" i="3" s="1"/>
  <c r="X7" i="3"/>
  <c r="Z7" i="3" s="1"/>
  <c r="H6" i="3"/>
  <c r="K6" i="3"/>
  <c r="Z6" i="3"/>
  <c r="W6" i="3"/>
  <c r="W7" i="3"/>
  <c r="T6" i="3"/>
  <c r="T7" i="3"/>
  <c r="Q6" i="3"/>
  <c r="Q7" i="3"/>
  <c r="N6" i="3"/>
  <c r="N7" i="3"/>
  <c r="K7" i="3"/>
  <c r="H7" i="3"/>
  <c r="AC6" i="3" l="1"/>
  <c r="AA7" i="3"/>
  <c r="AC7" i="3" s="1"/>
  <c r="Y8" i="3"/>
  <c r="X8" i="3"/>
  <c r="T8" i="3"/>
  <c r="W8" i="3"/>
  <c r="N8" i="3"/>
  <c r="K8" i="3"/>
  <c r="H8" i="3"/>
  <c r="AW6" i="6" l="1"/>
  <c r="AW7" i="6"/>
  <c r="AW8" i="6"/>
  <c r="AX8" i="6" s="1"/>
  <c r="AW9" i="6"/>
  <c r="AW10" i="6"/>
  <c r="AW11" i="6"/>
  <c r="AW12" i="6"/>
  <c r="AZ12" i="6" s="1"/>
  <c r="AW13" i="6"/>
  <c r="AW14" i="6"/>
  <c r="AW15" i="6"/>
  <c r="AW16" i="6"/>
  <c r="AX16" i="6" s="1"/>
  <c r="AW17" i="6"/>
  <c r="AW18" i="6"/>
  <c r="AW19" i="6"/>
  <c r="AW20" i="6"/>
  <c r="AZ20" i="6" s="1"/>
  <c r="AW21" i="6"/>
  <c r="AW22" i="6"/>
  <c r="AW23" i="6"/>
  <c r="AW24" i="6"/>
  <c r="AX24" i="6" s="1"/>
  <c r="AW25" i="6"/>
  <c r="AW26" i="6"/>
  <c r="AW27" i="6"/>
  <c r="AW28" i="6"/>
  <c r="AZ28" i="6" s="1"/>
  <c r="AW29" i="6"/>
  <c r="AW30" i="6"/>
  <c r="AW31" i="6"/>
  <c r="AW32" i="6"/>
  <c r="AX32" i="6" s="1"/>
  <c r="AW33" i="6"/>
  <c r="AW34" i="6"/>
  <c r="AW35" i="6"/>
  <c r="AW36" i="6"/>
  <c r="AZ36" i="6" s="1"/>
  <c r="AW37" i="6"/>
  <c r="AW38" i="6"/>
  <c r="AW39" i="6"/>
  <c r="AW40" i="6"/>
  <c r="AX40" i="6" s="1"/>
  <c r="AW41" i="6"/>
  <c r="AW42" i="6"/>
  <c r="AW43" i="6"/>
  <c r="AW44" i="6"/>
  <c r="AZ44" i="6" s="1"/>
  <c r="AW45" i="6"/>
  <c r="AW46" i="6"/>
  <c r="AW47" i="6"/>
  <c r="AW48" i="6"/>
  <c r="AX48" i="6" s="1"/>
  <c r="AW49" i="6"/>
  <c r="AW50" i="6"/>
  <c r="AW51" i="6"/>
  <c r="AW52" i="6"/>
  <c r="AZ52" i="6" s="1"/>
  <c r="AW53" i="6"/>
  <c r="AW54" i="6"/>
  <c r="AW55" i="6"/>
  <c r="AW56" i="6"/>
  <c r="AX56" i="6" s="1"/>
  <c r="AW57" i="6"/>
  <c r="AW58" i="6"/>
  <c r="AW59" i="6"/>
  <c r="AW60" i="6"/>
  <c r="AZ60" i="6" s="1"/>
  <c r="AW61" i="6"/>
  <c r="AW62" i="6"/>
  <c r="AW63" i="6"/>
  <c r="AW64" i="6"/>
  <c r="AX64" i="6" s="1"/>
  <c r="AW65" i="6"/>
  <c r="AW66" i="6"/>
  <c r="AW67" i="6"/>
  <c r="AW68" i="6"/>
  <c r="AZ68" i="6" s="1"/>
  <c r="AW69" i="6"/>
  <c r="AW70" i="6"/>
  <c r="AW71" i="6"/>
  <c r="AW72" i="6"/>
  <c r="AX72" i="6" s="1"/>
  <c r="AW73" i="6"/>
  <c r="AW74" i="6"/>
  <c r="AW75" i="6"/>
  <c r="AW76" i="6"/>
  <c r="AZ76" i="6" s="1"/>
  <c r="AW77" i="6"/>
  <c r="AW78" i="6"/>
  <c r="AW79" i="6"/>
  <c r="AW80" i="6"/>
  <c r="AX80" i="6" s="1"/>
  <c r="AW81" i="6"/>
  <c r="AW82" i="6"/>
  <c r="AW83" i="6"/>
  <c r="AW84" i="6"/>
  <c r="AZ84" i="6" s="1"/>
  <c r="AW85" i="6"/>
  <c r="AW86" i="6"/>
  <c r="AW87" i="6"/>
  <c r="AW88" i="6"/>
  <c r="AX88" i="6" s="1"/>
  <c r="AW89" i="6"/>
  <c r="AW90" i="6"/>
  <c r="AW91" i="6"/>
  <c r="AW92" i="6"/>
  <c r="AZ92" i="6" s="1"/>
  <c r="AW93" i="6"/>
  <c r="AW94" i="6"/>
  <c r="AW95" i="6"/>
  <c r="AW96" i="6"/>
  <c r="AX96" i="6" s="1"/>
  <c r="AW97" i="6"/>
  <c r="AW98" i="6"/>
  <c r="AW99" i="6"/>
  <c r="AW100" i="6"/>
  <c r="AZ100" i="6" s="1"/>
  <c r="AW101" i="6"/>
  <c r="AW102" i="6"/>
  <c r="AW103" i="6"/>
  <c r="AV6" i="6"/>
  <c r="AX6" i="6" s="1"/>
  <c r="AV7" i="6"/>
  <c r="AX7" i="6" s="1"/>
  <c r="AV8" i="6"/>
  <c r="AV9" i="6"/>
  <c r="AV10" i="6"/>
  <c r="AY10" i="6" s="1"/>
  <c r="AV11" i="6"/>
  <c r="AX11" i="6" s="1"/>
  <c r="AV12" i="6"/>
  <c r="AV13" i="6"/>
  <c r="AV14" i="6"/>
  <c r="AV15" i="6"/>
  <c r="AX15" i="6" s="1"/>
  <c r="AV16" i="6"/>
  <c r="AV17" i="6"/>
  <c r="AV18" i="6"/>
  <c r="AY18" i="6" s="1"/>
  <c r="AV19" i="6"/>
  <c r="AX19" i="6" s="1"/>
  <c r="AV20" i="6"/>
  <c r="AV21" i="6"/>
  <c r="AV22" i="6"/>
  <c r="AY22" i="6" s="1"/>
  <c r="AV23" i="6"/>
  <c r="AX23" i="6" s="1"/>
  <c r="AV24" i="6"/>
  <c r="AV25" i="6"/>
  <c r="AV26" i="6"/>
  <c r="AY26" i="6" s="1"/>
  <c r="AV27" i="6"/>
  <c r="AX27" i="6" s="1"/>
  <c r="AV28" i="6"/>
  <c r="AV29" i="6"/>
  <c r="AV30" i="6"/>
  <c r="AX30" i="6" s="1"/>
  <c r="AV31" i="6"/>
  <c r="AX31" i="6" s="1"/>
  <c r="AV32" i="6"/>
  <c r="AV33" i="6"/>
  <c r="AV34" i="6"/>
  <c r="AY34" i="6" s="1"/>
  <c r="AV35" i="6"/>
  <c r="AX35" i="6" s="1"/>
  <c r="AV36" i="6"/>
  <c r="AV37" i="6"/>
  <c r="AV38" i="6"/>
  <c r="AX38" i="6" s="1"/>
  <c r="AV39" i="6"/>
  <c r="AX39" i="6" s="1"/>
  <c r="AV40" i="6"/>
  <c r="AV41" i="6"/>
  <c r="AV42" i="6"/>
  <c r="AY42" i="6" s="1"/>
  <c r="AV43" i="6"/>
  <c r="AX43" i="6" s="1"/>
  <c r="AV44" i="6"/>
  <c r="AV45" i="6"/>
  <c r="AV46" i="6"/>
  <c r="AV47" i="6"/>
  <c r="AX47" i="6" s="1"/>
  <c r="AV48" i="6"/>
  <c r="AV49" i="6"/>
  <c r="AV50" i="6"/>
  <c r="AY50" i="6" s="1"/>
  <c r="AV51" i="6"/>
  <c r="AX51" i="6" s="1"/>
  <c r="AV52" i="6"/>
  <c r="AV53" i="6"/>
  <c r="AV54" i="6"/>
  <c r="AY54" i="6" s="1"/>
  <c r="AV55" i="6"/>
  <c r="AX55" i="6" s="1"/>
  <c r="AV56" i="6"/>
  <c r="AV57" i="6"/>
  <c r="AV58" i="6"/>
  <c r="AY58" i="6" s="1"/>
  <c r="AV59" i="6"/>
  <c r="AX59" i="6" s="1"/>
  <c r="AV60" i="6"/>
  <c r="AV61" i="6"/>
  <c r="AV62" i="6"/>
  <c r="AX62" i="6" s="1"/>
  <c r="AV63" i="6"/>
  <c r="AX63" i="6" s="1"/>
  <c r="AV64" i="6"/>
  <c r="AV65" i="6"/>
  <c r="AV66" i="6"/>
  <c r="AY66" i="6" s="1"/>
  <c r="AV67" i="6"/>
  <c r="AX67" i="6" s="1"/>
  <c r="AV68" i="6"/>
  <c r="AV69" i="6"/>
  <c r="AV70" i="6"/>
  <c r="AX70" i="6" s="1"/>
  <c r="AV71" i="6"/>
  <c r="AX71" i="6" s="1"/>
  <c r="AV72" i="6"/>
  <c r="AV73" i="6"/>
  <c r="AV74" i="6"/>
  <c r="AY74" i="6" s="1"/>
  <c r="AV75" i="6"/>
  <c r="AX75" i="6" s="1"/>
  <c r="AV76" i="6"/>
  <c r="AV77" i="6"/>
  <c r="AV78" i="6"/>
  <c r="AV79" i="6"/>
  <c r="AX79" i="6" s="1"/>
  <c r="AV80" i="6"/>
  <c r="AV81" i="6"/>
  <c r="AV82" i="6"/>
  <c r="AY82" i="6" s="1"/>
  <c r="AV83" i="6"/>
  <c r="AX83" i="6" s="1"/>
  <c r="AV84" i="6"/>
  <c r="AV85" i="6"/>
  <c r="AV86" i="6"/>
  <c r="AY86" i="6" s="1"/>
  <c r="AV87" i="6"/>
  <c r="AX87" i="6" s="1"/>
  <c r="AV88" i="6"/>
  <c r="AV89" i="6"/>
  <c r="AV90" i="6"/>
  <c r="AV91" i="6"/>
  <c r="AX91" i="6" s="1"/>
  <c r="AV92" i="6"/>
  <c r="AV93" i="6"/>
  <c r="AV94" i="6"/>
  <c r="AX94" i="6" s="1"/>
  <c r="AV95" i="6"/>
  <c r="AX95" i="6" s="1"/>
  <c r="AV96" i="6"/>
  <c r="AV97" i="6"/>
  <c r="AV98" i="6"/>
  <c r="AV99" i="6"/>
  <c r="AX99" i="6" s="1"/>
  <c r="AV100" i="6"/>
  <c r="AV101" i="6"/>
  <c r="AV102" i="6"/>
  <c r="AX102" i="6" s="1"/>
  <c r="AV103" i="6"/>
  <c r="AX103" i="6" s="1"/>
  <c r="Q12" i="6"/>
  <c r="Q13" i="6"/>
  <c r="Q20" i="6"/>
  <c r="Q21" i="6"/>
  <c r="Q28" i="6"/>
  <c r="Q29" i="6"/>
  <c r="Q36" i="6"/>
  <c r="Q37" i="6"/>
  <c r="Q44" i="6"/>
  <c r="Q45" i="6"/>
  <c r="Q52" i="6"/>
  <c r="Q53" i="6"/>
  <c r="Q60" i="6"/>
  <c r="Q61" i="6"/>
  <c r="Q68" i="6"/>
  <c r="Q69" i="6"/>
  <c r="Q76" i="6"/>
  <c r="Q77" i="6"/>
  <c r="Q84" i="6"/>
  <c r="Q85" i="6"/>
  <c r="Q92" i="6"/>
  <c r="Q93" i="6"/>
  <c r="Q100" i="6"/>
  <c r="Q101" i="6"/>
  <c r="P6" i="6"/>
  <c r="Q6" i="6" s="1"/>
  <c r="P7" i="6"/>
  <c r="P8" i="6"/>
  <c r="P9" i="6"/>
  <c r="P10" i="6"/>
  <c r="Q10" i="6" s="1"/>
  <c r="P11" i="6"/>
  <c r="Q11" i="6" s="1"/>
  <c r="P12" i="6"/>
  <c r="P13" i="6"/>
  <c r="P14" i="6"/>
  <c r="Q14" i="6" s="1"/>
  <c r="P15" i="6"/>
  <c r="Q15" i="6" s="1"/>
  <c r="P16" i="6"/>
  <c r="P17" i="6"/>
  <c r="P18" i="6"/>
  <c r="Q18" i="6" s="1"/>
  <c r="P19" i="6"/>
  <c r="Q19" i="6" s="1"/>
  <c r="P20" i="6"/>
  <c r="P21" i="6"/>
  <c r="P22" i="6"/>
  <c r="Q22" i="6" s="1"/>
  <c r="P23" i="6"/>
  <c r="Q23" i="6" s="1"/>
  <c r="P24" i="6"/>
  <c r="P25" i="6"/>
  <c r="P26" i="6"/>
  <c r="Q26" i="6" s="1"/>
  <c r="P27" i="6"/>
  <c r="Q27" i="6" s="1"/>
  <c r="P28" i="6"/>
  <c r="P29" i="6"/>
  <c r="P30" i="6"/>
  <c r="Q30" i="6" s="1"/>
  <c r="P31" i="6"/>
  <c r="Q31" i="6" s="1"/>
  <c r="P32" i="6"/>
  <c r="P33" i="6"/>
  <c r="P34" i="6"/>
  <c r="Q34" i="6" s="1"/>
  <c r="P35" i="6"/>
  <c r="Q35" i="6" s="1"/>
  <c r="P36" i="6"/>
  <c r="P37" i="6"/>
  <c r="P38" i="6"/>
  <c r="Q38" i="6" s="1"/>
  <c r="P39" i="6"/>
  <c r="Q39" i="6" s="1"/>
  <c r="P40" i="6"/>
  <c r="P41" i="6"/>
  <c r="P42" i="6"/>
  <c r="Q42" i="6" s="1"/>
  <c r="P43" i="6"/>
  <c r="Q43" i="6" s="1"/>
  <c r="P44" i="6"/>
  <c r="P45" i="6"/>
  <c r="P46" i="6"/>
  <c r="Q46" i="6" s="1"/>
  <c r="P47" i="6"/>
  <c r="Q47" i="6" s="1"/>
  <c r="P48" i="6"/>
  <c r="P49" i="6"/>
  <c r="P50" i="6"/>
  <c r="Q50" i="6" s="1"/>
  <c r="P51" i="6"/>
  <c r="Q51" i="6" s="1"/>
  <c r="P52" i="6"/>
  <c r="P53" i="6"/>
  <c r="P54" i="6"/>
  <c r="Q54" i="6" s="1"/>
  <c r="P55" i="6"/>
  <c r="Q55" i="6" s="1"/>
  <c r="P56" i="6"/>
  <c r="P57" i="6"/>
  <c r="P58" i="6"/>
  <c r="Q58" i="6" s="1"/>
  <c r="P59" i="6"/>
  <c r="Q59" i="6" s="1"/>
  <c r="P60" i="6"/>
  <c r="P61" i="6"/>
  <c r="P62" i="6"/>
  <c r="Q62" i="6" s="1"/>
  <c r="P63" i="6"/>
  <c r="Q63" i="6" s="1"/>
  <c r="P64" i="6"/>
  <c r="P65" i="6"/>
  <c r="P66" i="6"/>
  <c r="Q66" i="6" s="1"/>
  <c r="P67" i="6"/>
  <c r="Q67" i="6" s="1"/>
  <c r="P68" i="6"/>
  <c r="P69" i="6"/>
  <c r="P70" i="6"/>
  <c r="Q70" i="6" s="1"/>
  <c r="P71" i="6"/>
  <c r="Q71" i="6" s="1"/>
  <c r="P72" i="6"/>
  <c r="P73" i="6"/>
  <c r="P74" i="6"/>
  <c r="Q74" i="6" s="1"/>
  <c r="P75" i="6"/>
  <c r="Q75" i="6" s="1"/>
  <c r="P76" i="6"/>
  <c r="P77" i="6"/>
  <c r="P78" i="6"/>
  <c r="Q78" i="6" s="1"/>
  <c r="P79" i="6"/>
  <c r="Q79" i="6" s="1"/>
  <c r="P80" i="6"/>
  <c r="P81" i="6"/>
  <c r="P82" i="6"/>
  <c r="Q82" i="6" s="1"/>
  <c r="P83" i="6"/>
  <c r="Q83" i="6" s="1"/>
  <c r="P84" i="6"/>
  <c r="P85" i="6"/>
  <c r="P86" i="6"/>
  <c r="Q86" i="6" s="1"/>
  <c r="P87" i="6"/>
  <c r="Q87" i="6" s="1"/>
  <c r="P88" i="6"/>
  <c r="P89" i="6"/>
  <c r="P90" i="6"/>
  <c r="Q90" i="6" s="1"/>
  <c r="P91" i="6"/>
  <c r="Q91" i="6" s="1"/>
  <c r="P92" i="6"/>
  <c r="P93" i="6"/>
  <c r="P94" i="6"/>
  <c r="P95" i="6"/>
  <c r="Q95" i="6" s="1"/>
  <c r="P96" i="6"/>
  <c r="P97" i="6"/>
  <c r="P98" i="6"/>
  <c r="Q98" i="6" s="1"/>
  <c r="P99" i="6"/>
  <c r="Q99" i="6" s="1"/>
  <c r="P100" i="6"/>
  <c r="P101" i="6"/>
  <c r="P102" i="6"/>
  <c r="Q102" i="6" s="1"/>
  <c r="P103" i="6"/>
  <c r="Q103" i="6" s="1"/>
  <c r="O6" i="6"/>
  <c r="O7" i="6"/>
  <c r="O8" i="6"/>
  <c r="Q8" i="6" s="1"/>
  <c r="O9" i="6"/>
  <c r="Q9" i="6" s="1"/>
  <c r="O10" i="6"/>
  <c r="O11" i="6"/>
  <c r="O12" i="6"/>
  <c r="O13" i="6"/>
  <c r="O14" i="6"/>
  <c r="O15" i="6"/>
  <c r="O16" i="6"/>
  <c r="Q16" i="6" s="1"/>
  <c r="O17" i="6"/>
  <c r="Q17" i="6" s="1"/>
  <c r="O18" i="6"/>
  <c r="O19" i="6"/>
  <c r="O20" i="6"/>
  <c r="O21" i="6"/>
  <c r="O22" i="6"/>
  <c r="O23" i="6"/>
  <c r="O24" i="6"/>
  <c r="Q24" i="6" s="1"/>
  <c r="O25" i="6"/>
  <c r="Q25" i="6" s="1"/>
  <c r="O26" i="6"/>
  <c r="O27" i="6"/>
  <c r="O28" i="6"/>
  <c r="O29" i="6"/>
  <c r="O30" i="6"/>
  <c r="O31" i="6"/>
  <c r="O32" i="6"/>
  <c r="Q32" i="6" s="1"/>
  <c r="O33" i="6"/>
  <c r="Q33" i="6" s="1"/>
  <c r="O34" i="6"/>
  <c r="O35" i="6"/>
  <c r="O36" i="6"/>
  <c r="O37" i="6"/>
  <c r="O38" i="6"/>
  <c r="O39" i="6"/>
  <c r="O40" i="6"/>
  <c r="Q40" i="6" s="1"/>
  <c r="O41" i="6"/>
  <c r="Q41" i="6" s="1"/>
  <c r="O42" i="6"/>
  <c r="O43" i="6"/>
  <c r="O44" i="6"/>
  <c r="O45" i="6"/>
  <c r="O46" i="6"/>
  <c r="O47" i="6"/>
  <c r="O48" i="6"/>
  <c r="Q48" i="6" s="1"/>
  <c r="O49" i="6"/>
  <c r="Q49" i="6" s="1"/>
  <c r="O50" i="6"/>
  <c r="O51" i="6"/>
  <c r="O52" i="6"/>
  <c r="O53" i="6"/>
  <c r="O54" i="6"/>
  <c r="O55" i="6"/>
  <c r="O56" i="6"/>
  <c r="Q56" i="6" s="1"/>
  <c r="O57" i="6"/>
  <c r="Q57" i="6" s="1"/>
  <c r="O58" i="6"/>
  <c r="O59" i="6"/>
  <c r="O60" i="6"/>
  <c r="O61" i="6"/>
  <c r="O62" i="6"/>
  <c r="O63" i="6"/>
  <c r="O64" i="6"/>
  <c r="Q64" i="6" s="1"/>
  <c r="O65" i="6"/>
  <c r="Q65" i="6" s="1"/>
  <c r="O66" i="6"/>
  <c r="O67" i="6"/>
  <c r="O68" i="6"/>
  <c r="O69" i="6"/>
  <c r="O70" i="6"/>
  <c r="O71" i="6"/>
  <c r="O72" i="6"/>
  <c r="Q72" i="6" s="1"/>
  <c r="O73" i="6"/>
  <c r="Q73" i="6" s="1"/>
  <c r="O74" i="6"/>
  <c r="O75" i="6"/>
  <c r="O76" i="6"/>
  <c r="O77" i="6"/>
  <c r="O78" i="6"/>
  <c r="O79" i="6"/>
  <c r="O80" i="6"/>
  <c r="Q80" i="6" s="1"/>
  <c r="O81" i="6"/>
  <c r="Q81" i="6" s="1"/>
  <c r="O82" i="6"/>
  <c r="O83" i="6"/>
  <c r="O84" i="6"/>
  <c r="O85" i="6"/>
  <c r="O86" i="6"/>
  <c r="O87" i="6"/>
  <c r="O88" i="6"/>
  <c r="Q88" i="6" s="1"/>
  <c r="O89" i="6"/>
  <c r="Q89" i="6" s="1"/>
  <c r="O90" i="6"/>
  <c r="O91" i="6"/>
  <c r="O92" i="6"/>
  <c r="O93" i="6"/>
  <c r="O94" i="6"/>
  <c r="O95" i="6"/>
  <c r="O96" i="6"/>
  <c r="Q96" i="6" s="1"/>
  <c r="O97" i="6"/>
  <c r="Q97" i="6" s="1"/>
  <c r="O98" i="6"/>
  <c r="O99" i="6"/>
  <c r="O100" i="6"/>
  <c r="O101" i="6"/>
  <c r="O102" i="6"/>
  <c r="O103" i="6"/>
  <c r="AL6" i="6"/>
  <c r="AL10" i="6"/>
  <c r="AL14" i="6"/>
  <c r="AL18" i="6"/>
  <c r="AL22" i="6"/>
  <c r="AL26" i="6"/>
  <c r="AL30" i="6"/>
  <c r="AL34" i="6"/>
  <c r="AL38" i="6"/>
  <c r="AL42" i="6"/>
  <c r="AL46" i="6"/>
  <c r="AL50" i="6"/>
  <c r="AL54" i="6"/>
  <c r="AL58" i="6"/>
  <c r="AL62" i="6"/>
  <c r="AL66" i="6"/>
  <c r="AL70" i="6"/>
  <c r="AL74" i="6"/>
  <c r="AL78" i="6"/>
  <c r="AL82" i="6"/>
  <c r="AL86" i="6"/>
  <c r="AL90" i="6"/>
  <c r="AL94" i="6"/>
  <c r="AL98" i="6"/>
  <c r="AL102" i="6"/>
  <c r="AK6" i="6"/>
  <c r="AK7" i="6"/>
  <c r="AK104" i="6" s="1"/>
  <c r="F6" i="5" s="1"/>
  <c r="AK8" i="6"/>
  <c r="AK9" i="6"/>
  <c r="AK10" i="6"/>
  <c r="AK11" i="6"/>
  <c r="AL11" i="6" s="1"/>
  <c r="AK12" i="6"/>
  <c r="AK13" i="6"/>
  <c r="AK14" i="6"/>
  <c r="AK15" i="6"/>
  <c r="AL15" i="6" s="1"/>
  <c r="AK16" i="6"/>
  <c r="AK17" i="6"/>
  <c r="AK18" i="6"/>
  <c r="AK19" i="6"/>
  <c r="AL19" i="6" s="1"/>
  <c r="AK20" i="6"/>
  <c r="AK21" i="6"/>
  <c r="AK22" i="6"/>
  <c r="AK23" i="6"/>
  <c r="AL23" i="6" s="1"/>
  <c r="AK24" i="6"/>
  <c r="AK25" i="6"/>
  <c r="AK26" i="6"/>
  <c r="AK27" i="6"/>
  <c r="AL27" i="6" s="1"/>
  <c r="AK28" i="6"/>
  <c r="AK29" i="6"/>
  <c r="AK30" i="6"/>
  <c r="AK31" i="6"/>
  <c r="AL31" i="6" s="1"/>
  <c r="AK32" i="6"/>
  <c r="AK33" i="6"/>
  <c r="AK34" i="6"/>
  <c r="AK35" i="6"/>
  <c r="AL35" i="6" s="1"/>
  <c r="AK36" i="6"/>
  <c r="AK37" i="6"/>
  <c r="AK38" i="6"/>
  <c r="AK39" i="6"/>
  <c r="AL39" i="6" s="1"/>
  <c r="AK40" i="6"/>
  <c r="AK41" i="6"/>
  <c r="AK42" i="6"/>
  <c r="AK43" i="6"/>
  <c r="AL43" i="6" s="1"/>
  <c r="AK44" i="6"/>
  <c r="AK45" i="6"/>
  <c r="AK46" i="6"/>
  <c r="AK47" i="6"/>
  <c r="AL47" i="6" s="1"/>
  <c r="AK48" i="6"/>
  <c r="AK49" i="6"/>
  <c r="AK50" i="6"/>
  <c r="AK51" i="6"/>
  <c r="AL51" i="6" s="1"/>
  <c r="AK52" i="6"/>
  <c r="AK53" i="6"/>
  <c r="AK54" i="6"/>
  <c r="AK55" i="6"/>
  <c r="AL55" i="6" s="1"/>
  <c r="AK56" i="6"/>
  <c r="AK57" i="6"/>
  <c r="AK58" i="6"/>
  <c r="AK59" i="6"/>
  <c r="AL59" i="6" s="1"/>
  <c r="AK60" i="6"/>
  <c r="AK61" i="6"/>
  <c r="AK62" i="6"/>
  <c r="AK63" i="6"/>
  <c r="AL63" i="6" s="1"/>
  <c r="AK64" i="6"/>
  <c r="AK65" i="6"/>
  <c r="AK66" i="6"/>
  <c r="AK67" i="6"/>
  <c r="AL67" i="6" s="1"/>
  <c r="AK68" i="6"/>
  <c r="AK69" i="6"/>
  <c r="AK70" i="6"/>
  <c r="AK71" i="6"/>
  <c r="AL71" i="6" s="1"/>
  <c r="AK72" i="6"/>
  <c r="AK73" i="6"/>
  <c r="AK74" i="6"/>
  <c r="AK75" i="6"/>
  <c r="AL75" i="6" s="1"/>
  <c r="AK76" i="6"/>
  <c r="AK77" i="6"/>
  <c r="AK78" i="6"/>
  <c r="AK79" i="6"/>
  <c r="AL79" i="6" s="1"/>
  <c r="AK80" i="6"/>
  <c r="AK81" i="6"/>
  <c r="AK82" i="6"/>
  <c r="AK83" i="6"/>
  <c r="AL83" i="6" s="1"/>
  <c r="AK84" i="6"/>
  <c r="AK85" i="6"/>
  <c r="AK86" i="6"/>
  <c r="AK87" i="6"/>
  <c r="AL87" i="6" s="1"/>
  <c r="AK88" i="6"/>
  <c r="AK89" i="6"/>
  <c r="AK90" i="6"/>
  <c r="AK91" i="6"/>
  <c r="AL91" i="6" s="1"/>
  <c r="AK92" i="6"/>
  <c r="AK93" i="6"/>
  <c r="AK94" i="6"/>
  <c r="AK95" i="6"/>
  <c r="AL95" i="6" s="1"/>
  <c r="AK96" i="6"/>
  <c r="AK97" i="6"/>
  <c r="AK98" i="6"/>
  <c r="AK99" i="6"/>
  <c r="AL99" i="6" s="1"/>
  <c r="AK100" i="6"/>
  <c r="AK101" i="6"/>
  <c r="AK102" i="6"/>
  <c r="AK103" i="6"/>
  <c r="AL103" i="6" s="1"/>
  <c r="AK5" i="6"/>
  <c r="AJ6" i="6"/>
  <c r="AJ7" i="6"/>
  <c r="AJ8" i="6"/>
  <c r="AY8" i="6" s="1"/>
  <c r="AJ9" i="6"/>
  <c r="AJ10" i="6"/>
  <c r="AJ11" i="6"/>
  <c r="AJ12" i="6"/>
  <c r="AY12" i="6" s="1"/>
  <c r="AJ13" i="6"/>
  <c r="AJ14" i="6"/>
  <c r="AJ15" i="6"/>
  <c r="AJ16" i="6"/>
  <c r="AJ17" i="6"/>
  <c r="AJ18" i="6"/>
  <c r="AJ19" i="6"/>
  <c r="AJ20" i="6"/>
  <c r="AY20" i="6" s="1"/>
  <c r="AJ21" i="6"/>
  <c r="AJ22" i="6"/>
  <c r="AJ23" i="6"/>
  <c r="AJ24" i="6"/>
  <c r="AY24" i="6" s="1"/>
  <c r="AJ25" i="6"/>
  <c r="AJ26" i="6"/>
  <c r="AJ27" i="6"/>
  <c r="AJ28" i="6"/>
  <c r="AJ29" i="6"/>
  <c r="AJ30" i="6"/>
  <c r="AJ31" i="6"/>
  <c r="AJ32" i="6"/>
  <c r="AY32" i="6" s="1"/>
  <c r="AJ33" i="6"/>
  <c r="AJ34" i="6"/>
  <c r="AJ35" i="6"/>
  <c r="AJ36" i="6"/>
  <c r="AY36" i="6" s="1"/>
  <c r="AJ37" i="6"/>
  <c r="AJ38" i="6"/>
  <c r="AJ39" i="6"/>
  <c r="AJ40" i="6"/>
  <c r="AY40" i="6" s="1"/>
  <c r="AJ41" i="6"/>
  <c r="AJ42" i="6"/>
  <c r="AJ43" i="6"/>
  <c r="AJ44" i="6"/>
  <c r="AY44" i="6" s="1"/>
  <c r="AJ45" i="6"/>
  <c r="AJ46" i="6"/>
  <c r="AJ47" i="6"/>
  <c r="AJ48" i="6"/>
  <c r="AJ49" i="6"/>
  <c r="AJ50" i="6"/>
  <c r="AJ51" i="6"/>
  <c r="AJ52" i="6"/>
  <c r="AY52" i="6" s="1"/>
  <c r="AJ53" i="6"/>
  <c r="AJ54" i="6"/>
  <c r="AJ55" i="6"/>
  <c r="AJ56" i="6"/>
  <c r="AY56" i="6" s="1"/>
  <c r="AJ57" i="6"/>
  <c r="AJ58" i="6"/>
  <c r="AJ59" i="6"/>
  <c r="AJ60" i="6"/>
  <c r="AJ61" i="6"/>
  <c r="AJ62" i="6"/>
  <c r="AJ63" i="6"/>
  <c r="AJ64" i="6"/>
  <c r="AY64" i="6" s="1"/>
  <c r="AJ65" i="6"/>
  <c r="AJ66" i="6"/>
  <c r="AJ67" i="6"/>
  <c r="AJ68" i="6"/>
  <c r="AY68" i="6" s="1"/>
  <c r="AJ69" i="6"/>
  <c r="AJ70" i="6"/>
  <c r="AJ71" i="6"/>
  <c r="AJ72" i="6"/>
  <c r="AY72" i="6" s="1"/>
  <c r="AJ73" i="6"/>
  <c r="AJ74" i="6"/>
  <c r="AJ75" i="6"/>
  <c r="AJ76" i="6"/>
  <c r="AY76" i="6" s="1"/>
  <c r="AJ77" i="6"/>
  <c r="AJ78" i="6"/>
  <c r="AJ79" i="6"/>
  <c r="AJ80" i="6"/>
  <c r="AJ81" i="6"/>
  <c r="AJ82" i="6"/>
  <c r="AJ83" i="6"/>
  <c r="AJ84" i="6"/>
  <c r="AY84" i="6" s="1"/>
  <c r="AJ85" i="6"/>
  <c r="AJ86" i="6"/>
  <c r="AJ87" i="6"/>
  <c r="AJ88" i="6"/>
  <c r="AY88" i="6" s="1"/>
  <c r="AJ89" i="6"/>
  <c r="AL89" i="6" s="1"/>
  <c r="AJ90" i="6"/>
  <c r="AJ91" i="6"/>
  <c r="AJ92" i="6"/>
  <c r="AY92" i="6" s="1"/>
  <c r="BA92" i="6" s="1"/>
  <c r="AJ93" i="6"/>
  <c r="AJ94" i="6"/>
  <c r="AJ95" i="6"/>
  <c r="AJ96" i="6"/>
  <c r="AY96" i="6" s="1"/>
  <c r="AJ97" i="6"/>
  <c r="AJ98" i="6"/>
  <c r="AJ99" i="6"/>
  <c r="AJ100" i="6"/>
  <c r="AY100" i="6" s="1"/>
  <c r="AJ101" i="6"/>
  <c r="AJ102" i="6"/>
  <c r="AJ103" i="6"/>
  <c r="AJ5" i="6"/>
  <c r="AY5" i="6" s="1"/>
  <c r="BA5" i="6" s="1"/>
  <c r="AX12" i="6"/>
  <c r="AX14" i="6"/>
  <c r="AX22" i="6"/>
  <c r="AX26" i="6"/>
  <c r="AX34" i="6"/>
  <c r="AX36" i="6"/>
  <c r="AX44" i="6"/>
  <c r="AX46" i="6"/>
  <c r="AX54" i="6"/>
  <c r="AX58" i="6"/>
  <c r="AX66" i="6"/>
  <c r="AX68" i="6"/>
  <c r="AX76" i="6"/>
  <c r="AX78" i="6"/>
  <c r="AX86" i="6"/>
  <c r="AX90" i="6"/>
  <c r="AX98" i="6"/>
  <c r="AX100" i="6"/>
  <c r="AZ6" i="6"/>
  <c r="AZ8" i="6"/>
  <c r="AZ10" i="6"/>
  <c r="AZ14" i="6"/>
  <c r="AZ18" i="6"/>
  <c r="AZ22" i="6"/>
  <c r="AZ24" i="6"/>
  <c r="AZ26" i="6"/>
  <c r="AZ30" i="6"/>
  <c r="AZ32" i="6"/>
  <c r="AZ34" i="6"/>
  <c r="AZ38" i="6"/>
  <c r="AZ40" i="6"/>
  <c r="AZ42" i="6"/>
  <c r="AZ46" i="6"/>
  <c r="AZ50" i="6"/>
  <c r="AZ54" i="6"/>
  <c r="AZ56" i="6"/>
  <c r="AZ58" i="6"/>
  <c r="AZ62" i="6"/>
  <c r="AZ64" i="6"/>
  <c r="AZ66" i="6"/>
  <c r="AZ70" i="6"/>
  <c r="AZ72" i="6"/>
  <c r="AZ74" i="6"/>
  <c r="AZ78" i="6"/>
  <c r="AZ82" i="6"/>
  <c r="AZ86" i="6"/>
  <c r="AZ88" i="6"/>
  <c r="AZ90" i="6"/>
  <c r="AY6" i="6"/>
  <c r="AY14" i="6"/>
  <c r="AY16" i="6"/>
  <c r="AY28" i="6"/>
  <c r="AY30" i="6"/>
  <c r="AY38" i="6"/>
  <c r="AY46" i="6"/>
  <c r="AY48" i="6"/>
  <c r="AY60" i="6"/>
  <c r="AY62" i="6"/>
  <c r="AY70" i="6"/>
  <c r="AY78" i="6"/>
  <c r="AY80" i="6"/>
  <c r="AZ96" i="6"/>
  <c r="AZ98" i="6"/>
  <c r="AZ102" i="6"/>
  <c r="AY90" i="6"/>
  <c r="BA90" i="6" s="1"/>
  <c r="AY98" i="6"/>
  <c r="F104" i="6"/>
  <c r="G104" i="6"/>
  <c r="H104" i="6"/>
  <c r="I104" i="6"/>
  <c r="J104" i="6"/>
  <c r="K104" i="6"/>
  <c r="L104" i="6"/>
  <c r="M104" i="6"/>
  <c r="N104" i="6"/>
  <c r="Q5" i="6"/>
  <c r="P5" i="6"/>
  <c r="O5" i="6"/>
  <c r="AW104" i="6"/>
  <c r="AW5" i="6"/>
  <c r="AZ5" i="6" s="1"/>
  <c r="AV5" i="6"/>
  <c r="R104" i="6"/>
  <c r="S104" i="6"/>
  <c r="T104" i="6"/>
  <c r="U104" i="6"/>
  <c r="V104" i="6"/>
  <c r="W104" i="6"/>
  <c r="X104" i="6"/>
  <c r="Y104" i="6"/>
  <c r="Z104" i="6"/>
  <c r="AA104" i="6"/>
  <c r="AB104" i="6"/>
  <c r="AC104" i="6"/>
  <c r="AD104" i="6"/>
  <c r="AE104" i="6"/>
  <c r="AF104" i="6"/>
  <c r="AG104" i="6"/>
  <c r="AH104" i="6"/>
  <c r="AI104" i="6"/>
  <c r="AM104" i="6"/>
  <c r="AN104" i="6"/>
  <c r="AO104" i="6"/>
  <c r="AP104" i="6"/>
  <c r="AQ104" i="6"/>
  <c r="AR104" i="6"/>
  <c r="AS104" i="6"/>
  <c r="AT104" i="6"/>
  <c r="AU104" i="6"/>
  <c r="AX5" i="6" l="1"/>
  <c r="AX104" i="6" s="1"/>
  <c r="AY103" i="6"/>
  <c r="AY99" i="6"/>
  <c r="BA99" i="6" s="1"/>
  <c r="AY95" i="6"/>
  <c r="AY91" i="6"/>
  <c r="AY87" i="6"/>
  <c r="AY83" i="6"/>
  <c r="BA83" i="6" s="1"/>
  <c r="AY79" i="6"/>
  <c r="AY75" i="6"/>
  <c r="AY71" i="6"/>
  <c r="AY67" i="6"/>
  <c r="BA67" i="6" s="1"/>
  <c r="AY63" i="6"/>
  <c r="AY59" i="6"/>
  <c r="AY55" i="6"/>
  <c r="AY51" i="6"/>
  <c r="BA51" i="6" s="1"/>
  <c r="AY47" i="6"/>
  <c r="AY43" i="6"/>
  <c r="AY39" i="6"/>
  <c r="AY35" i="6"/>
  <c r="BA35" i="6" s="1"/>
  <c r="AY31" i="6"/>
  <c r="AY102" i="6"/>
  <c r="AY94" i="6"/>
  <c r="AZ80" i="6"/>
  <c r="AZ48" i="6"/>
  <c r="AZ16" i="6"/>
  <c r="AX84" i="6"/>
  <c r="AX74" i="6"/>
  <c r="AX52" i="6"/>
  <c r="AX42" i="6"/>
  <c r="AX20" i="6"/>
  <c r="AX10" i="6"/>
  <c r="AL7" i="6"/>
  <c r="P104" i="6"/>
  <c r="C6" i="5" s="1"/>
  <c r="D6" i="5" s="1"/>
  <c r="Q7" i="6"/>
  <c r="AX92" i="6"/>
  <c r="AX82" i="6"/>
  <c r="AX60" i="6"/>
  <c r="AX50" i="6"/>
  <c r="AX28" i="6"/>
  <c r="AX18" i="6"/>
  <c r="AY101" i="6"/>
  <c r="AL101" i="6"/>
  <c r="AY97" i="6"/>
  <c r="AL97" i="6"/>
  <c r="AY93" i="6"/>
  <c r="AL93" i="6"/>
  <c r="AY85" i="6"/>
  <c r="AL85" i="6"/>
  <c r="AY81" i="6"/>
  <c r="AL81" i="6"/>
  <c r="AY77" i="6"/>
  <c r="AL77" i="6"/>
  <c r="AY73" i="6"/>
  <c r="AL73" i="6"/>
  <c r="AY69" i="6"/>
  <c r="AL69" i="6"/>
  <c r="AY65" i="6"/>
  <c r="AL65" i="6"/>
  <c r="AY61" i="6"/>
  <c r="AL61" i="6"/>
  <c r="AY57" i="6"/>
  <c r="AL57" i="6"/>
  <c r="AY53" i="6"/>
  <c r="AL53" i="6"/>
  <c r="AY49" i="6"/>
  <c r="AL49" i="6"/>
  <c r="AY45" i="6"/>
  <c r="AL45" i="6"/>
  <c r="AY41" i="6"/>
  <c r="AL41" i="6"/>
  <c r="AY37" i="6"/>
  <c r="AL37" i="6"/>
  <c r="AY33" i="6"/>
  <c r="AL33" i="6"/>
  <c r="AY29" i="6"/>
  <c r="AL29" i="6"/>
  <c r="AY25" i="6"/>
  <c r="AL25" i="6"/>
  <c r="AY21" i="6"/>
  <c r="AL21" i="6"/>
  <c r="AY17" i="6"/>
  <c r="AL17" i="6"/>
  <c r="AY13" i="6"/>
  <c r="AL13" i="6"/>
  <c r="AY9" i="6"/>
  <c r="AL9" i="6"/>
  <c r="AL5" i="6"/>
  <c r="AL100" i="6"/>
  <c r="AL96" i="6"/>
  <c r="AL92" i="6"/>
  <c r="AL88" i="6"/>
  <c r="AL84" i="6"/>
  <c r="AL80" i="6"/>
  <c r="AL76" i="6"/>
  <c r="AL72" i="6"/>
  <c r="AL68" i="6"/>
  <c r="AL64" i="6"/>
  <c r="AL60" i="6"/>
  <c r="AL56" i="6"/>
  <c r="AL52" i="6"/>
  <c r="AL48" i="6"/>
  <c r="AL44" i="6"/>
  <c r="AL40" i="6"/>
  <c r="AL36" i="6"/>
  <c r="AL32" i="6"/>
  <c r="AL28" i="6"/>
  <c r="AL24" i="6"/>
  <c r="AL20" i="6"/>
  <c r="AL16" i="6"/>
  <c r="AL12" i="6"/>
  <c r="AL8" i="6"/>
  <c r="Q94" i="6"/>
  <c r="AZ94" i="6"/>
  <c r="BA94" i="6" s="1"/>
  <c r="AY27" i="6"/>
  <c r="BA27" i="6" s="1"/>
  <c r="AY23" i="6"/>
  <c r="AY19" i="6"/>
  <c r="AY15" i="6"/>
  <c r="AY11" i="6"/>
  <c r="BA11" i="6" s="1"/>
  <c r="AY7" i="6"/>
  <c r="O104" i="6"/>
  <c r="B6" i="5" s="1"/>
  <c r="AX101" i="6"/>
  <c r="AX97" i="6"/>
  <c r="AX93" i="6"/>
  <c r="AX89" i="6"/>
  <c r="AX85" i="6"/>
  <c r="AX81" i="6"/>
  <c r="AX77" i="6"/>
  <c r="AX73" i="6"/>
  <c r="AX69" i="6"/>
  <c r="AX65" i="6"/>
  <c r="AX61" i="6"/>
  <c r="AX57" i="6"/>
  <c r="AX53" i="6"/>
  <c r="AX49" i="6"/>
  <c r="AX45" i="6"/>
  <c r="AX41" i="6"/>
  <c r="AX37" i="6"/>
  <c r="AX33" i="6"/>
  <c r="AX29" i="6"/>
  <c r="AX25" i="6"/>
  <c r="AX21" i="6"/>
  <c r="AX17" i="6"/>
  <c r="AX13" i="6"/>
  <c r="AX9" i="6"/>
  <c r="AV104" i="6"/>
  <c r="BA102" i="6"/>
  <c r="BA98" i="6"/>
  <c r="BA88" i="6"/>
  <c r="BA84" i="6"/>
  <c r="BA80" i="6"/>
  <c r="BA76" i="6"/>
  <c r="BA72" i="6"/>
  <c r="BA68" i="6"/>
  <c r="BA64" i="6"/>
  <c r="BA60" i="6"/>
  <c r="BA56" i="6"/>
  <c r="BA52" i="6"/>
  <c r="BA48" i="6"/>
  <c r="BA44" i="6"/>
  <c r="BA40" i="6"/>
  <c r="BA36" i="6"/>
  <c r="BA32" i="6"/>
  <c r="BA28" i="6"/>
  <c r="BA24" i="6"/>
  <c r="BA20" i="6"/>
  <c r="BA16" i="6"/>
  <c r="BA12" i="6"/>
  <c r="BA8" i="6"/>
  <c r="AZ103" i="6"/>
  <c r="BA103" i="6" s="1"/>
  <c r="AZ101" i="6"/>
  <c r="BA101" i="6" s="1"/>
  <c r="AZ99" i="6"/>
  <c r="AZ97" i="6"/>
  <c r="AZ95" i="6"/>
  <c r="BA95" i="6" s="1"/>
  <c r="AZ93" i="6"/>
  <c r="BA93" i="6" s="1"/>
  <c r="AZ91" i="6"/>
  <c r="AZ89" i="6"/>
  <c r="AZ87" i="6"/>
  <c r="AZ85" i="6"/>
  <c r="BA85" i="6" s="1"/>
  <c r="AZ83" i="6"/>
  <c r="AZ81" i="6"/>
  <c r="AZ79" i="6"/>
  <c r="AZ77" i="6"/>
  <c r="BA77" i="6" s="1"/>
  <c r="AZ75" i="6"/>
  <c r="AZ73" i="6"/>
  <c r="AZ71" i="6"/>
  <c r="AZ69" i="6"/>
  <c r="BA69" i="6" s="1"/>
  <c r="AZ67" i="6"/>
  <c r="AZ65" i="6"/>
  <c r="AZ63" i="6"/>
  <c r="AZ61" i="6"/>
  <c r="BA61" i="6" s="1"/>
  <c r="AZ59" i="6"/>
  <c r="AZ57" i="6"/>
  <c r="AZ55" i="6"/>
  <c r="AZ53" i="6"/>
  <c r="BA53" i="6" s="1"/>
  <c r="AZ51" i="6"/>
  <c r="AZ49" i="6"/>
  <c r="AZ47" i="6"/>
  <c r="AZ45" i="6"/>
  <c r="BA45" i="6" s="1"/>
  <c r="AZ43" i="6"/>
  <c r="AZ41" i="6"/>
  <c r="AZ39" i="6"/>
  <c r="AZ37" i="6"/>
  <c r="BA37" i="6" s="1"/>
  <c r="AZ35" i="6"/>
  <c r="AZ33" i="6"/>
  <c r="AZ31" i="6"/>
  <c r="AZ29" i="6"/>
  <c r="BA29" i="6" s="1"/>
  <c r="AZ27" i="6"/>
  <c r="AZ25" i="6"/>
  <c r="AZ23" i="6"/>
  <c r="AZ21" i="6"/>
  <c r="BA21" i="6" s="1"/>
  <c r="AZ19" i="6"/>
  <c r="AZ17" i="6"/>
  <c r="AZ15" i="6"/>
  <c r="AZ13" i="6"/>
  <c r="BA13" i="6" s="1"/>
  <c r="AZ11" i="6"/>
  <c r="AZ9" i="6"/>
  <c r="AZ7" i="6"/>
  <c r="Q104" i="6"/>
  <c r="BA100" i="6"/>
  <c r="BA96" i="6"/>
  <c r="BA86" i="6"/>
  <c r="BA82" i="6"/>
  <c r="BA78" i="6"/>
  <c r="BA74" i="6"/>
  <c r="BA70" i="6"/>
  <c r="BA66" i="6"/>
  <c r="BA62" i="6"/>
  <c r="BA58" i="6"/>
  <c r="BA54" i="6"/>
  <c r="BA50" i="6"/>
  <c r="BA46" i="6"/>
  <c r="BA42" i="6"/>
  <c r="BA38" i="6"/>
  <c r="BA34" i="6"/>
  <c r="BA30" i="6"/>
  <c r="BA26" i="6"/>
  <c r="BA22" i="6"/>
  <c r="BA18" i="6"/>
  <c r="BA14" i="6"/>
  <c r="BA10" i="6"/>
  <c r="AJ104" i="6"/>
  <c r="E6" i="5" s="1"/>
  <c r="G6" i="5" s="1"/>
  <c r="AY89" i="6"/>
  <c r="BA89" i="6" s="1"/>
  <c r="BA97" i="6"/>
  <c r="BA91" i="6"/>
  <c r="BA87" i="6"/>
  <c r="BA81" i="6"/>
  <c r="BA79" i="6"/>
  <c r="BA75" i="6"/>
  <c r="BA73" i="6"/>
  <c r="BA71" i="6"/>
  <c r="BA65" i="6"/>
  <c r="BA63" i="6"/>
  <c r="BA59" i="6"/>
  <c r="BA57" i="6"/>
  <c r="BA55" i="6"/>
  <c r="BA49" i="6"/>
  <c r="BA47" i="6"/>
  <c r="BA43" i="6"/>
  <c r="BA41" i="6"/>
  <c r="BA39" i="6"/>
  <c r="BA33" i="6"/>
  <c r="BA31" i="6"/>
  <c r="BA25" i="6"/>
  <c r="BA23" i="6"/>
  <c r="BA19" i="6"/>
  <c r="BA17" i="6"/>
  <c r="BA15" i="6"/>
  <c r="BA9" i="6"/>
  <c r="BA7" i="6"/>
  <c r="BA6" i="6"/>
  <c r="AL104" i="6" l="1"/>
  <c r="AZ104" i="6"/>
  <c r="BA104" i="6"/>
  <c r="AY104" i="6"/>
  <c r="P7" i="7" l="1"/>
  <c r="Q7" i="7"/>
  <c r="P8" i="7"/>
  <c r="Q8" i="7"/>
  <c r="P9" i="7"/>
  <c r="Q9" i="7"/>
  <c r="P10" i="7"/>
  <c r="Q10" i="7"/>
  <c r="P11" i="7"/>
  <c r="Q11" i="7"/>
  <c r="P12" i="7"/>
  <c r="Q12" i="7"/>
  <c r="P13" i="7"/>
  <c r="Q13" i="7"/>
  <c r="P14" i="7"/>
  <c r="Q14" i="7"/>
  <c r="P15" i="7"/>
  <c r="Q15" i="7"/>
  <c r="P16" i="7"/>
  <c r="Q16" i="7"/>
  <c r="P17" i="7"/>
  <c r="Q17" i="7"/>
  <c r="P18" i="7"/>
  <c r="Q18" i="7"/>
  <c r="R14" i="7" l="1"/>
  <c r="R10" i="7"/>
  <c r="R8" i="7"/>
  <c r="R7" i="7"/>
  <c r="R18" i="7"/>
  <c r="R16" i="7"/>
  <c r="R15" i="7"/>
  <c r="R12" i="7"/>
  <c r="R11" i="7"/>
  <c r="R17" i="7"/>
  <c r="R13" i="7"/>
  <c r="R9" i="7"/>
  <c r="Y22" i="13" l="1"/>
  <c r="X22" i="13"/>
  <c r="V22" i="13"/>
  <c r="U22" i="13"/>
  <c r="S22" i="13"/>
  <c r="R22" i="13"/>
  <c r="P22" i="13"/>
  <c r="O22" i="13"/>
  <c r="M22" i="13"/>
  <c r="L22" i="13"/>
  <c r="J22" i="13"/>
  <c r="I22" i="13"/>
  <c r="G22" i="13"/>
  <c r="C8" i="5" s="1"/>
  <c r="F22" i="13"/>
  <c r="B8" i="5" s="1"/>
  <c r="AB22" i="13"/>
  <c r="F8" i="5" s="1"/>
  <c r="Z22" i="13"/>
  <c r="W22" i="13"/>
  <c r="T22" i="13"/>
  <c r="Q22" i="13"/>
  <c r="N22" i="13"/>
  <c r="K22" i="13"/>
  <c r="H22" i="13"/>
  <c r="D8" i="5" l="1"/>
  <c r="AD22" i="13"/>
  <c r="AE22" i="13"/>
  <c r="AA22" i="13"/>
  <c r="E8" i="5" s="1"/>
  <c r="G8" i="5" s="1"/>
  <c r="AF22" i="13" l="1"/>
  <c r="AC22" i="13"/>
  <c r="AX107" i="6" l="1"/>
  <c r="C11" i="5" l="1"/>
  <c r="B11" i="5"/>
  <c r="K13" i="11"/>
  <c r="L13" i="11"/>
  <c r="M13" i="11"/>
  <c r="N13" i="11"/>
  <c r="O13" i="11"/>
  <c r="P13" i="11"/>
  <c r="T13" i="11"/>
  <c r="U13" i="11"/>
  <c r="W13" i="11"/>
  <c r="X13" i="11"/>
  <c r="Z13" i="11"/>
  <c r="AA13" i="11"/>
  <c r="AC13" i="11"/>
  <c r="AD13" i="11"/>
  <c r="AF13" i="11"/>
  <c r="AG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BB13" i="11"/>
  <c r="BC13" i="11"/>
  <c r="BD13" i="11"/>
  <c r="BE13" i="11"/>
  <c r="BF13" i="11"/>
  <c r="BG13" i="11"/>
  <c r="BH13" i="11"/>
  <c r="BI13" i="11"/>
  <c r="BJ13" i="11"/>
  <c r="BK13" i="11"/>
  <c r="BL13" i="11"/>
  <c r="BM13" i="11"/>
  <c r="BN13" i="11"/>
  <c r="BO13" i="11"/>
  <c r="J13" i="11"/>
  <c r="K10" i="11"/>
  <c r="L10" i="11"/>
  <c r="M10" i="11"/>
  <c r="N10" i="11"/>
  <c r="O10" i="11"/>
  <c r="P10" i="11"/>
  <c r="Q10" i="11"/>
  <c r="R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AM10" i="11"/>
  <c r="AO10" i="11"/>
  <c r="AP10" i="11"/>
  <c r="AQ10" i="11"/>
  <c r="AQ14" i="11" s="1"/>
  <c r="AR10" i="11"/>
  <c r="AS10" i="11"/>
  <c r="AT10" i="11"/>
  <c r="AT14" i="11" s="1"/>
  <c r="AU10" i="11"/>
  <c r="AV10" i="11"/>
  <c r="AW10" i="11"/>
  <c r="AW14" i="11" s="1"/>
  <c r="AX10" i="11"/>
  <c r="AY10" i="11"/>
  <c r="BA10" i="11"/>
  <c r="BB10" i="11"/>
  <c r="BC10" i="11"/>
  <c r="BD10" i="11"/>
  <c r="BE10" i="11"/>
  <c r="BF10" i="11"/>
  <c r="BG10" i="11"/>
  <c r="BH10" i="11"/>
  <c r="BI10" i="11"/>
  <c r="BJ10" i="11"/>
  <c r="BK10" i="11"/>
  <c r="BM10" i="11"/>
  <c r="BN10" i="11"/>
  <c r="J10" i="11"/>
  <c r="AZ10" i="11"/>
  <c r="BL10" i="11"/>
  <c r="BK14" i="11" l="1"/>
  <c r="L9" i="5" s="1"/>
  <c r="BG14" i="11"/>
  <c r="BJ14" i="11"/>
  <c r="K9" i="5" s="1"/>
  <c r="BB14" i="11"/>
  <c r="AU14" i="11"/>
  <c r="AY14" i="11"/>
  <c r="I9" i="5" s="1"/>
  <c r="AZ14" i="11"/>
  <c r="J9" i="5" s="1"/>
  <c r="BN14" i="11"/>
  <c r="AG14" i="11"/>
  <c r="AA14" i="11"/>
  <c r="X14" i="11"/>
  <c r="U14" i="11"/>
  <c r="L14" i="11"/>
  <c r="AF14" i="11"/>
  <c r="AC14" i="11"/>
  <c r="W14" i="11"/>
  <c r="T14" i="11"/>
  <c r="O14" i="11"/>
  <c r="K14" i="11"/>
  <c r="J14" i="11"/>
  <c r="BC14" i="11"/>
  <c r="AX14" i="11"/>
  <c r="H9" i="5" s="1"/>
  <c r="AP14" i="11"/>
  <c r="BF14" i="11"/>
  <c r="BM14" i="11"/>
  <c r="BE14" i="11"/>
  <c r="BA14" i="11"/>
  <c r="AS14" i="11"/>
  <c r="AO14" i="11"/>
  <c r="N14" i="11"/>
  <c r="P14" i="11"/>
  <c r="BH14" i="11"/>
  <c r="BD14" i="11"/>
  <c r="AV14" i="11"/>
  <c r="AR14" i="11"/>
  <c r="AD14" i="11"/>
  <c r="Z14" i="11"/>
  <c r="BI14" i="11"/>
  <c r="BL14" i="11"/>
  <c r="M9" i="5" s="1"/>
  <c r="M14" i="11"/>
  <c r="S10" i="11"/>
  <c r="BO10" i="11"/>
  <c r="BO14" i="11" s="1"/>
  <c r="AI13" i="11"/>
  <c r="AI14" i="11" s="1"/>
  <c r="AH13" i="11"/>
  <c r="AH14" i="11" s="1"/>
  <c r="AE13" i="11"/>
  <c r="AE14" i="11" s="1"/>
  <c r="AB13" i="11"/>
  <c r="AB14" i="11" s="1"/>
  <c r="Y13" i="11"/>
  <c r="Y14" i="11" s="1"/>
  <c r="V13" i="11"/>
  <c r="V14" i="11" s="1"/>
  <c r="AJ13" i="11" l="1"/>
  <c r="AJ14" i="11" s="1"/>
  <c r="AK13" i="11"/>
  <c r="AK14" i="11" s="1"/>
  <c r="AM13" i="11" l="1"/>
  <c r="AM14" i="11" s="1"/>
  <c r="F9" i="5" s="1"/>
  <c r="F11" i="5" s="1"/>
  <c r="AL13" i="11"/>
  <c r="AL14" i="11" s="1"/>
  <c r="E9" i="5" s="1"/>
  <c r="E11" i="5" s="1"/>
  <c r="Q13" i="11"/>
  <c r="Q14" i="11" s="1"/>
  <c r="S13" i="11" l="1"/>
  <c r="S14" i="11" s="1"/>
  <c r="D11" i="5" s="1"/>
  <c r="R13" i="11"/>
  <c r="R14" i="11" s="1"/>
  <c r="AN10" i="11"/>
  <c r="AN13" i="11"/>
  <c r="Q18" i="8"/>
  <c r="P18" i="8"/>
  <c r="Q17" i="8"/>
  <c r="P17" i="8"/>
  <c r="Q16" i="8"/>
  <c r="P16" i="8"/>
  <c r="Q15" i="8"/>
  <c r="P15" i="8"/>
  <c r="Q14" i="8"/>
  <c r="P14" i="8"/>
  <c r="Q13" i="8"/>
  <c r="P13" i="8"/>
  <c r="Q12" i="8"/>
  <c r="P12" i="8"/>
  <c r="Q11" i="8"/>
  <c r="P11" i="8"/>
  <c r="Q10" i="8"/>
  <c r="P10" i="8"/>
  <c r="Q9" i="8"/>
  <c r="P9" i="8"/>
  <c r="Q8" i="8"/>
  <c r="P8" i="8"/>
  <c r="Q7" i="8"/>
  <c r="P7" i="8"/>
  <c r="H19" i="7"/>
  <c r="J19" i="7"/>
  <c r="K19" i="7"/>
  <c r="M19" i="7"/>
  <c r="N19" i="7"/>
  <c r="G19" i="7"/>
  <c r="L19" i="7"/>
  <c r="R14" i="8" l="1"/>
  <c r="R10" i="8"/>
  <c r="R11" i="8"/>
  <c r="R13" i="8"/>
  <c r="R15" i="8"/>
  <c r="R16" i="8"/>
  <c r="R18" i="8"/>
  <c r="AN14" i="11"/>
  <c r="G9" i="5" s="1"/>
  <c r="I19" i="7"/>
  <c r="Q19" i="7"/>
  <c r="R8" i="8"/>
  <c r="R9" i="8"/>
  <c r="R12" i="8"/>
  <c r="O19" i="7"/>
  <c r="R7" i="8"/>
  <c r="R17" i="8"/>
  <c r="P19" i="7"/>
  <c r="R19" i="7" l="1"/>
  <c r="Y10" i="3" l="1"/>
  <c r="X10" i="3"/>
  <c r="W10" i="3"/>
  <c r="T10" i="3"/>
  <c r="P10" i="3"/>
  <c r="O10" i="3"/>
  <c r="AA10" i="3" s="1"/>
  <c r="N10" i="3"/>
  <c r="K10" i="3"/>
  <c r="H10" i="3"/>
  <c r="Z10" i="3" l="1"/>
  <c r="AB10" i="3"/>
  <c r="AC10" i="3" s="1"/>
  <c r="Q10" i="3"/>
  <c r="Z8" i="3" l="1"/>
  <c r="P8" i="3"/>
  <c r="O8" i="3"/>
  <c r="AA8" i="3" s="1"/>
  <c r="AB8" i="3" l="1"/>
  <c r="AC8" i="3" s="1"/>
  <c r="Q8" i="3"/>
  <c r="G11" i="5" l="1"/>
  <c r="Q13" i="10"/>
  <c r="P13" i="10"/>
  <c r="I8" i="5" s="1"/>
  <c r="O13" i="10"/>
  <c r="H8" i="5" s="1"/>
  <c r="H11" i="5" s="1"/>
  <c r="N13" i="10"/>
  <c r="M13" i="10"/>
  <c r="L13" i="10"/>
  <c r="K13" i="10"/>
  <c r="J13" i="10"/>
  <c r="I13" i="10"/>
  <c r="H13" i="10"/>
  <c r="G13" i="10"/>
  <c r="F13" i="10"/>
  <c r="O19" i="8"/>
  <c r="N19" i="8"/>
  <c r="M19" i="8"/>
  <c r="L19" i="8"/>
  <c r="K19" i="8"/>
  <c r="J19" i="8"/>
  <c r="I19" i="8"/>
  <c r="H19" i="8"/>
  <c r="G19" i="8"/>
  <c r="R19" i="8"/>
  <c r="Q19" i="8"/>
  <c r="L7" i="5" s="1"/>
  <c r="J8" i="5" l="1"/>
  <c r="J11" i="5" s="1"/>
  <c r="I11" i="5"/>
  <c r="M7" i="5"/>
  <c r="M11" i="5" s="1"/>
  <c r="L11" i="5"/>
  <c r="P19" i="8"/>
  <c r="K7" i="5" s="1"/>
  <c r="K11" i="5" s="1"/>
  <c r="AX106" i="6" l="1"/>
  <c r="Q11" i="3"/>
  <c r="V11" i="3"/>
  <c r="W11" i="3"/>
  <c r="Y11" i="3"/>
  <c r="X11" i="3"/>
  <c r="G11" i="3"/>
  <c r="F11" i="3"/>
  <c r="U11" i="3"/>
  <c r="S11" i="3"/>
  <c r="R11" i="3"/>
  <c r="H11" i="3"/>
  <c r="I11" i="3"/>
  <c r="J11" i="3"/>
  <c r="K11" i="3"/>
  <c r="L11" i="3"/>
  <c r="M11" i="3"/>
  <c r="N11" i="3"/>
  <c r="T11" i="3"/>
  <c r="P11" i="3"/>
  <c r="O11" i="3"/>
  <c r="Q11" i="5" l="1"/>
  <c r="P11" i="5"/>
  <c r="O11" i="5"/>
  <c r="AB11" i="3"/>
  <c r="N11" i="5"/>
  <c r="AA11" i="3"/>
  <c r="Z11" i="3"/>
  <c r="S11" i="5" s="1"/>
  <c r="R11" i="5" l="1"/>
  <c r="B15" i="5" s="1"/>
  <c r="AC11" i="3"/>
</calcChain>
</file>

<file path=xl/sharedStrings.xml><?xml version="1.0" encoding="utf-8"?>
<sst xmlns="http://schemas.openxmlformats.org/spreadsheetml/2006/main" count="780" uniqueCount="259">
  <si>
    <t>ชื่อโรงเรียน</t>
  </si>
  <si>
    <t>ม.1</t>
  </si>
  <si>
    <t>ม.2</t>
  </si>
  <si>
    <t>ม.3</t>
  </si>
  <si>
    <t>ม.4</t>
  </si>
  <si>
    <t>ม.5</t>
  </si>
  <si>
    <t>ม.6</t>
  </si>
  <si>
    <t xml:space="preserve">  รวม ม.1 - ม.6</t>
  </si>
  <si>
    <t>ชาย</t>
  </si>
  <si>
    <t>หญิง</t>
  </si>
  <si>
    <t>รวม</t>
  </si>
  <si>
    <t>ป.1</t>
  </si>
  <si>
    <t>ป.2</t>
  </si>
  <si>
    <t>ป.3</t>
  </si>
  <si>
    <t>ป.4</t>
  </si>
  <si>
    <t>ป.5</t>
  </si>
  <si>
    <t>ป.6</t>
  </si>
  <si>
    <t xml:space="preserve">  รวมทั้งหมด</t>
  </si>
  <si>
    <t>จำนวนนักเรียนประถมศึกษา</t>
  </si>
  <si>
    <t>รวมทั้งหมด</t>
  </si>
  <si>
    <t>ปวช1</t>
  </si>
  <si>
    <t>ปวช2</t>
  </si>
  <si>
    <t>ปวช3</t>
  </si>
  <si>
    <t>ปวส1</t>
  </si>
  <si>
    <t>ปวส2</t>
  </si>
  <si>
    <t>รวม ปวช1-3</t>
  </si>
  <si>
    <t>รวม ปวส1-2</t>
  </si>
  <si>
    <t>จำนวนนักเรียนนักศึกษา</t>
  </si>
  <si>
    <t>ชื่อสถาบัน</t>
  </si>
  <si>
    <t>ลำดับที่</t>
  </si>
  <si>
    <t>สังกัด</t>
  </si>
  <si>
    <t>จำนวนนักเรียนมัธยม</t>
  </si>
  <si>
    <t>รวม ม.1 - ม.3</t>
  </si>
  <si>
    <t>เขตพื้นที่การศึกษา( 1)</t>
  </si>
  <si>
    <t>เอกชน(2)</t>
  </si>
  <si>
    <t>อินทโมลีประทาน</t>
  </si>
  <si>
    <t>อนุบาลกฤตพงษ์ธร</t>
  </si>
  <si>
    <t>นาคประดิษฐ์วิทยา</t>
  </si>
  <si>
    <t>ใจเพียรวิทยานุสรณ์</t>
  </si>
  <si>
    <t>ศรีอุดมวิทยา</t>
  </si>
  <si>
    <t>สามัคคีวิทยา</t>
  </si>
  <si>
    <t>ปราสาทวิทยา</t>
  </si>
  <si>
    <t>สิงห์อุดมวิทยา</t>
  </si>
  <si>
    <t>วัดจักรสีห์</t>
  </si>
  <si>
    <t>ชุมชนวัดพระนอนจักรสีห์มิตรภาพที่ 133</t>
  </si>
  <si>
    <t>วัดศรีสาคร</t>
  </si>
  <si>
    <t>วัดประโชติการาม</t>
  </si>
  <si>
    <t>วัดสะอาดราษฎร์บำรุง</t>
  </si>
  <si>
    <t>อนุบาลสิงห์บุรี</t>
  </si>
  <si>
    <t>วัดพรหมสาคร</t>
  </si>
  <si>
    <t>วัดโคกพระ</t>
  </si>
  <si>
    <t>วัดราษฎร์ประสิทธิ์</t>
  </si>
  <si>
    <t>วัดสังฆราชาวาส</t>
  </si>
  <si>
    <t>วัดตึกราชา</t>
  </si>
  <si>
    <t>วัดพระปรางค์มุนี</t>
  </si>
  <si>
    <t>วัดศรัทธาภิรม</t>
  </si>
  <si>
    <t>วัดข่อย</t>
  </si>
  <si>
    <t>วัดโพธิ์ชัย</t>
  </si>
  <si>
    <t>อนุบาลเมืองสิงห์บุรี</t>
  </si>
  <si>
    <t>ที่ตั้ง</t>
  </si>
  <si>
    <t>หมู่ที่</t>
  </si>
  <si>
    <t>ตำบล</t>
  </si>
  <si>
    <t>-</t>
  </si>
  <si>
    <t>บางพุทรา</t>
  </si>
  <si>
    <t>ค่ายบางระจัน</t>
  </si>
  <si>
    <t>อินทร์บุรี</t>
  </si>
  <si>
    <t>ทับยา</t>
  </si>
  <si>
    <t>รวมอำเภอเมืองสิงห์บุรี</t>
  </si>
  <si>
    <t>ชุมชนวัดพระปรางค์วิริยวิทยา</t>
  </si>
  <si>
    <t>วัดโพธิ์หอม</t>
  </si>
  <si>
    <t>วัดบ้านจ่า (เอี่ยมโหมดอนุสรณ์)</t>
  </si>
  <si>
    <t>วัดกลางชูศรีเจริญสุข</t>
  </si>
  <si>
    <t>วัดชะอมสามัคคีธรรม</t>
  </si>
  <si>
    <t>บ้านทุ่งกลับ</t>
  </si>
  <si>
    <t>วัดน้ำผึ้ง</t>
  </si>
  <si>
    <t>วัดวังขรณ์</t>
  </si>
  <si>
    <t>วัดชันสูตร</t>
  </si>
  <si>
    <t>วัดแหลมคาง</t>
  </si>
  <si>
    <t>เรืองเดชประชานุเคราะห์</t>
  </si>
  <si>
    <t>วัดตลาดโพธิ์</t>
  </si>
  <si>
    <t>อนุบาลบางระจัน</t>
  </si>
  <si>
    <t>วัดคีม</t>
  </si>
  <si>
    <t>วัดดอนเจดีย์</t>
  </si>
  <si>
    <t>บ้านทุ่งว้า</t>
  </si>
  <si>
    <t>วัดสามัคคีธรรม</t>
  </si>
  <si>
    <t>วัดประสิทธิ์คุณากร</t>
  </si>
  <si>
    <t>ชุมชนบ้านไม้ดัด</t>
  </si>
  <si>
    <t>วัดตะโกรวม</t>
  </si>
  <si>
    <t>วัดวังกะจับ</t>
  </si>
  <si>
    <t>ชุมชนวัดกลางท่าข้าม</t>
  </si>
  <si>
    <t>วัดโพธิ์ศรี</t>
  </si>
  <si>
    <t>วัดสาธุการาม</t>
  </si>
  <si>
    <t>วัดประดับ</t>
  </si>
  <si>
    <t>อนุบาลค่ายบางระจัน</t>
  </si>
  <si>
    <t>บ้านหนองลีวิทยาคม</t>
  </si>
  <si>
    <t>วัดบ้านกลับ</t>
  </si>
  <si>
    <t>วัดโพธิ์ทะเลสามัคคี</t>
  </si>
  <si>
    <t>วัดโพธิ์สังฆาราม</t>
  </si>
  <si>
    <t>ชุมชนวัดม่วง</t>
  </si>
  <si>
    <t>วัดสิงห์</t>
  </si>
  <si>
    <t>ไทยรัฐวิทยา 56 (บ้านหนองกระทุ่ม)</t>
  </si>
  <si>
    <t>อนุบาลพรหมบุรี</t>
  </si>
  <si>
    <t>วัดโภคาภิวัฒน์</t>
  </si>
  <si>
    <t>วัดหลวง</t>
  </si>
  <si>
    <t>วัดกลางธนรินทร์</t>
  </si>
  <si>
    <t>บ้านเก่า</t>
  </si>
  <si>
    <t>วัดเก้าชั่ง</t>
  </si>
  <si>
    <t>วัดโคปูน</t>
  </si>
  <si>
    <t>ชุมชนวัดตราชู</t>
  </si>
  <si>
    <t>วัดอัมพวัน</t>
  </si>
  <si>
    <t>วัดเตย</t>
  </si>
  <si>
    <t>วัดประสาท</t>
  </si>
  <si>
    <t>ชุมชนวัดเทพมงคล</t>
  </si>
  <si>
    <t>วัดพรหมเทพาวาส</t>
  </si>
  <si>
    <t>วัดถอนสมอ</t>
  </si>
  <si>
    <t>อนุบาลท่าช้าง</t>
  </si>
  <si>
    <t>วัดพิกุลทอง</t>
  </si>
  <si>
    <t>ชุมชนวัดเสาธงหิน</t>
  </si>
  <si>
    <t>วัดโสภา</t>
  </si>
  <si>
    <t>วัดวิหารขาว</t>
  </si>
  <si>
    <t>วัดเพิ่มประสิทธิผล</t>
  </si>
  <si>
    <t>วัดน้อย</t>
  </si>
  <si>
    <t>วัดบางปูน</t>
  </si>
  <si>
    <t>วัดระนาม</t>
  </si>
  <si>
    <t>วัดกลาง</t>
  </si>
  <si>
    <t>วัดคลองโพธิ์ศรี</t>
  </si>
  <si>
    <t>วัดเชียงราก</t>
  </si>
  <si>
    <t>วัดเซ่าสิงห์</t>
  </si>
  <si>
    <t>ชุมชนวัดดงยาง</t>
  </si>
  <si>
    <t>วัดไผ่ดำ (มิตรภาพที่ 183)</t>
  </si>
  <si>
    <t>วัดล่องกะเบา</t>
  </si>
  <si>
    <t>วัดยาง</t>
  </si>
  <si>
    <t>วัดท่าอิฐ</t>
  </si>
  <si>
    <t>วัดตุ้มหู</t>
  </si>
  <si>
    <t>วัดโฆสิทธาราม</t>
  </si>
  <si>
    <t>วัดทอง</t>
  </si>
  <si>
    <t>วัดปลาไหล</t>
  </si>
  <si>
    <t>วัดเสือข้าม</t>
  </si>
  <si>
    <t>วัดสว่างอารมณ์</t>
  </si>
  <si>
    <t>วัดกระทุ่มปี่</t>
  </si>
  <si>
    <t>วัดบ้านลำ</t>
  </si>
  <si>
    <t>บ้านคูเมือง</t>
  </si>
  <si>
    <t>วัดหนองสุ่ม</t>
  </si>
  <si>
    <t>วัดการ้อง</t>
  </si>
  <si>
    <t>อนุบาลอินทร์บุรี(วัดโพธิ์ศรี)</t>
  </si>
  <si>
    <t>วัดประศุก</t>
  </si>
  <si>
    <t>รวมอำเภออินทร์บุรี</t>
  </si>
  <si>
    <t>เขตพื้นที่</t>
  </si>
  <si>
    <t>การศึกษา(1)</t>
  </si>
  <si>
    <t>เอกชน</t>
  </si>
  <si>
    <t>หัวไผ่วิทยาคม</t>
  </si>
  <si>
    <t>สิงห์บุรี</t>
  </si>
  <si>
    <t>สิงหพาหุ(ประสานมิตรอุปถัมภ์)</t>
  </si>
  <si>
    <t>บางระจันวิทยา</t>
  </si>
  <si>
    <t>ศรีศักดิ์สุวรรณวิทยา</t>
  </si>
  <si>
    <t>ค่ายบางระจันวิทยาคม</t>
  </si>
  <si>
    <t>พรหมบุรีรัชดาภิเษก</t>
  </si>
  <si>
    <t>บ้านแป้งวิทยา</t>
  </si>
  <si>
    <t>ท่าช้างวิทยาคาร</t>
  </si>
  <si>
    <t>ทองเอนวิทยา</t>
  </si>
  <si>
    <t>ศรีวินิตวิทยาคม</t>
  </si>
  <si>
    <t>วิทยาลัยเทคนิคสิงห์บุรี</t>
  </si>
  <si>
    <t>วิทยาลัยเทคนิคสิงห์บุรี แห่งที่ 2</t>
  </si>
  <si>
    <t>วิทยาลัยการอาชีพอินทร์บุรี</t>
  </si>
  <si>
    <t>วิทยาลัยเกษตรและเทคโนโลยีสิงห์บุรี</t>
  </si>
  <si>
    <t>กรมอาชีวศึกษา</t>
  </si>
  <si>
    <t>ม.1 ม่วงหมู่</t>
  </si>
  <si>
    <t>วัดห้วยเจริญสุข</t>
  </si>
  <si>
    <t>อำเภอ</t>
  </si>
  <si>
    <t>เมืองสิงห์บุรี</t>
  </si>
  <si>
    <t>วัดโบสถ์</t>
  </si>
  <si>
    <t xml:space="preserve">ระดับอาชีวศึกษา  ในเขตรับผิดชอบของสำนักงานสาธารณสุขจังหวัดสิงห์บุรี   </t>
  </si>
  <si>
    <t>วิทยาลัยอาชีวศึกษาสิงห์บุรี</t>
  </si>
  <si>
    <t>เทศบาลเมืองสิงห์บุรี</t>
  </si>
  <si>
    <t>เทศบาล1(สหราษฎร์วิทยา)</t>
  </si>
  <si>
    <t>เทศบาลอินทร์บุรี</t>
  </si>
  <si>
    <t>เทศบาลตำบลทับยา</t>
  </si>
  <si>
    <t>ม.4 บางพุทรา</t>
  </si>
  <si>
    <t>49 ม.1โพประจักษ์</t>
  </si>
  <si>
    <t>อินทร์บุรี2</t>
  </si>
  <si>
    <t>91 ม.2 อินทร์บุรี1</t>
  </si>
  <si>
    <t xml:space="preserve">ระดับประถมศึกษา  ในเขตรับผิดชอบของสำนักงานสาธารณสุขจังหวัดสิงห์บุรี   </t>
  </si>
  <si>
    <t>อ1</t>
  </si>
  <si>
    <t>อ2</t>
  </si>
  <si>
    <t>อ3</t>
  </si>
  <si>
    <t>รวม อ.</t>
  </si>
  <si>
    <t xml:space="preserve">  รวม ป.</t>
  </si>
  <si>
    <t>ระดับชั้นประถมศึกษา</t>
  </si>
  <si>
    <t>ระดับชั้นมัธยมศึกษา</t>
  </si>
  <si>
    <t>ระดับอาชีวศึกษา</t>
  </si>
  <si>
    <t>ป.1-ป.6</t>
  </si>
  <si>
    <t>ม.1-ม.3</t>
  </si>
  <si>
    <t>ม.4-ม.6</t>
  </si>
  <si>
    <t>ปวช.1-3</t>
  </si>
  <si>
    <t>ปวส.1-2</t>
  </si>
  <si>
    <t>เทศบาลทับยา(วัดสุทธาวาส)</t>
  </si>
  <si>
    <t>หน่วยงาน</t>
  </si>
  <si>
    <t>สพป.</t>
  </si>
  <si>
    <t>สพม.</t>
  </si>
  <si>
    <t>เทศบาล</t>
  </si>
  <si>
    <t>อาชีวศึกษา</t>
  </si>
  <si>
    <t>ในเขตความรับผิดชอบของ สำนักงานเขตพื้นที่การศึกษาประถมศึกษาสิงห์บุรี อำเภอเมืองสิงห์บุรี จังหวัดสิงห์บุรี</t>
  </si>
  <si>
    <t>ที่</t>
  </si>
  <si>
    <t>อ.1</t>
  </si>
  <si>
    <t>อ.2</t>
  </si>
  <si>
    <t>อ.3</t>
  </si>
  <si>
    <t>รวมอนุบาล</t>
  </si>
  <si>
    <t xml:space="preserve">ป.1 </t>
  </si>
  <si>
    <t>รวม ป.1-ป.6</t>
  </si>
  <si>
    <t xml:space="preserve">ม.1 </t>
  </si>
  <si>
    <t>รวม ม.1-ม.3</t>
  </si>
  <si>
    <t>เขตพื้นที่การศึกษา</t>
  </si>
  <si>
    <t>เอกชน (2)</t>
  </si>
  <si>
    <t>ร</t>
  </si>
  <si>
    <t xml:space="preserve"> หญิง</t>
  </si>
  <si>
    <t>วัดโพธิ์สำราญ (ไผ่ขาด)</t>
  </si>
  <si>
    <t>แบบฟอร์มข้อมูลนักเรียน</t>
  </si>
  <si>
    <t>ในเขตรับผิดชอบของ สำนักงานเขตพื้นที่การศึกษามัธยมศึกษา เขต 5 อำเภอเมือง จังหวัดสิงห์บุรี</t>
  </si>
  <si>
    <t>ที่ตั้งหมู่ที่</t>
  </si>
  <si>
    <t>เขตพื้นที่การ</t>
  </si>
  <si>
    <t>ศึกษา(1)</t>
  </si>
  <si>
    <t>ม.10</t>
  </si>
  <si>
    <t>ม.7</t>
  </si>
  <si>
    <t>ม.12</t>
  </si>
  <si>
    <t>ม.8</t>
  </si>
  <si>
    <t>รวมจังหวัดสิงห์บุรี</t>
  </si>
  <si>
    <t>รวม ม.4+ม.6</t>
  </si>
  <si>
    <t xml:space="preserve">  ในเขตรับผิดชอบของ สำนักงานศึกษาธิการจังหวัดสิงห์บุรี  สังกัด การศึกษาเอกชน จังหวัดสิงห์บุรี</t>
  </si>
  <si>
    <t>ที่ตั้ง หมู่ที่</t>
  </si>
  <si>
    <t xml:space="preserve">    เด็กเล็ก</t>
  </si>
  <si>
    <t xml:space="preserve">  รวม ป.1 - 6</t>
  </si>
  <si>
    <t>เขตพื้นที่การศึกษา  (1)</t>
  </si>
  <si>
    <t>P</t>
  </si>
  <si>
    <t>วิจิตรศึกษา</t>
  </si>
  <si>
    <t>พระกุมารเยซู สิงห์บุรี</t>
  </si>
  <si>
    <t>อุดมศิลป์(โพธิลังการ์มูลนิธิ)</t>
  </si>
  <si>
    <t>ในเขตรับผิดชอบของ  สำนักงานศึกษาธิการจังหวัดสิงห์บุรี สังกัดการศึกษาเอกชน  จังหวัดสิงห์บุรี</t>
  </si>
  <si>
    <t>รร.เทศบาล 1 วัดโพธิ์แก้วนพคุณ</t>
  </si>
  <si>
    <t>รร.เทศบาล 2 วัดเสฐียรวัฒนดิษฐ์</t>
  </si>
  <si>
    <t>รร.มัธยมเทศบาล 4</t>
  </si>
  <si>
    <t>รร.อนุบาลเทศบาล 3 พรหมรวมมิตร</t>
  </si>
  <si>
    <t xml:space="preserve">  รวม ม.1-ม.3</t>
  </si>
  <si>
    <t xml:space="preserve">  รวม ม.4-ม.6</t>
  </si>
  <si>
    <t>ระดับชั้นอนุบาล</t>
  </si>
  <si>
    <t>ประถม</t>
  </si>
  <si>
    <t>มัธยม</t>
  </si>
  <si>
    <t>643 ถ.นายจันหนวดเขี้ยว ต.บางพุทรา อ.เมือง</t>
  </si>
  <si>
    <t>สพป.สิงห์บุรี</t>
  </si>
  <si>
    <t>อ.1-อ.2-อ.3</t>
  </si>
  <si>
    <t>รวม ม.1- ม.3</t>
  </si>
  <si>
    <t>แบบสรุปข้อมูลนักเรียน/นักศึกษาประจำปีการศึกษา  2563</t>
  </si>
  <si>
    <t>แบบสรุปข้อมูลนักเรียนระดับมัธยมศึกษา ประจำปีงบประมาณ 2563</t>
  </si>
  <si>
    <t>แบบสรุปข้อมูลนักเรียน ประจำปีการศึกษา 2563</t>
  </si>
  <si>
    <t>แบบสรุปข้อมูลนักเรียนระดับประถมศึกษา  ประจำปีการศึกษา  2563</t>
  </si>
  <si>
    <t>แบบสรุปข้อมูลนักเรียนระดับมัธยมศึกษา  ประจำปีการศึกษา  2563</t>
  </si>
  <si>
    <t>แบบสรุปข้อมูลนักเรียน/นักศึกษาประจำปีการศึกษา 2563</t>
  </si>
  <si>
    <t xml:space="preserve">รวมทั้งหมด </t>
  </si>
  <si>
    <t>อนุบาลบ้านดินสิกขา</t>
  </si>
  <si>
    <t>อินทโมลีประทาน 2 (ค่ายบางระจัน)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</si>
</sst>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20" x14ac:knownFonts="1">
    <font>
      <sz val="14"/>
      <name val="AngsanaUPC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UPC"/>
      <family val="1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PSK"/>
      <family val="2"/>
    </font>
    <font>
      <sz val="14"/>
      <color rgb="FF00B050"/>
      <name val="TH SarabunPSK"/>
      <family val="2"/>
    </font>
    <font>
      <b/>
      <sz val="14"/>
      <color rgb="FFFF0000"/>
      <name val="TH SarabunPSK"/>
      <family val="2"/>
    </font>
    <font>
      <sz val="14"/>
      <name val="AngsanaUPC"/>
      <family val="1"/>
    </font>
    <font>
      <sz val="14"/>
      <name val="AngsanaUPC"/>
      <family val="1"/>
    </font>
    <font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b/>
      <sz val="16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DD4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8">
    <xf numFmtId="0" fontId="0" fillId="0" borderId="0"/>
    <xf numFmtId="187" fontId="4" fillId="0" borderId="0" applyFont="0" applyFill="0" applyBorder="0" applyAlignment="0" applyProtection="0"/>
    <xf numFmtId="0" fontId="3" fillId="0" borderId="0"/>
    <xf numFmtId="0" fontId="15" fillId="0" borderId="0" applyFont="0" applyFill="0" applyBorder="0" applyAlignment="0" applyProtection="0"/>
    <xf numFmtId="0" fontId="17" fillId="0" borderId="0"/>
    <xf numFmtId="0" fontId="16" fillId="0" borderId="0"/>
    <xf numFmtId="0" fontId="2" fillId="0" borderId="0"/>
    <xf numFmtId="0" fontId="1" fillId="0" borderId="0"/>
  </cellStyleXfs>
  <cellXfs count="306">
    <xf numFmtId="0" fontId="0" fillId="0" borderId="0" xfId="0"/>
    <xf numFmtId="0" fontId="8" fillId="0" borderId="1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0" fontId="5" fillId="0" borderId="3" xfId="0" applyFont="1" applyBorder="1"/>
    <xf numFmtId="0" fontId="5" fillId="0" borderId="4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 applyBorder="1"/>
    <xf numFmtId="0" fontId="5" fillId="2" borderId="4" xfId="0" applyFont="1" applyFill="1" applyBorder="1"/>
    <xf numFmtId="0" fontId="5" fillId="2" borderId="0" xfId="0" applyFont="1" applyFill="1"/>
    <xf numFmtId="0" fontId="5" fillId="2" borderId="6" xfId="0" applyFont="1" applyFill="1" applyBorder="1"/>
    <xf numFmtId="0" fontId="8" fillId="0" borderId="1" xfId="0" applyFont="1" applyBorder="1" applyAlignment="1">
      <alignment horizontal="center" shrinkToFit="1"/>
    </xf>
    <xf numFmtId="0" fontId="5" fillId="0" borderId="2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0" xfId="0" applyFont="1" applyFill="1" applyBorder="1"/>
    <xf numFmtId="0" fontId="5" fillId="0" borderId="6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1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6" xfId="0" applyFont="1" applyFill="1" applyBorder="1" applyAlignment="1">
      <alignment horizontal="center"/>
    </xf>
    <xf numFmtId="0" fontId="5" fillId="0" borderId="2" xfId="0" applyFont="1" applyBorder="1" applyAlignment="1">
      <alignment shrinkToFit="1"/>
    </xf>
    <xf numFmtId="0" fontId="5" fillId="0" borderId="2" xfId="0" applyFont="1" applyFill="1" applyBorder="1" applyAlignment="1">
      <alignment shrinkToFit="1"/>
    </xf>
    <xf numFmtId="0" fontId="5" fillId="0" borderId="2" xfId="0" applyFont="1" applyBorder="1" applyAlignment="1">
      <alignment horizontal="center" shrinkToFit="1"/>
    </xf>
    <xf numFmtId="0" fontId="5" fillId="0" borderId="1" xfId="0" applyFont="1" applyBorder="1" applyAlignment="1">
      <alignment shrinkToFit="1"/>
    </xf>
    <xf numFmtId="0" fontId="5" fillId="2" borderId="6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shrinkToFit="1"/>
    </xf>
    <xf numFmtId="0" fontId="5" fillId="2" borderId="2" xfId="0" applyFont="1" applyFill="1" applyBorder="1" applyAlignment="1">
      <alignment horizontal="center" shrinkToFit="1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5" fillId="2" borderId="6" xfId="0" applyFont="1" applyFill="1" applyBorder="1" applyAlignment="1">
      <alignment horizontal="right" shrinkToFit="1"/>
    </xf>
    <xf numFmtId="0" fontId="6" fillId="3" borderId="2" xfId="0" applyFont="1" applyFill="1" applyBorder="1" applyAlignment="1">
      <alignment horizontal="center" shrinkToFit="1"/>
    </xf>
    <xf numFmtId="0" fontId="6" fillId="3" borderId="4" xfId="0" applyFont="1" applyFill="1" applyBorder="1"/>
    <xf numFmtId="0" fontId="6" fillId="3" borderId="0" xfId="0" applyFont="1" applyFill="1"/>
    <xf numFmtId="0" fontId="7" fillId="0" borderId="0" xfId="0" applyFont="1"/>
    <xf numFmtId="0" fontId="6" fillId="3" borderId="11" xfId="0" applyFont="1" applyFill="1" applyBorder="1"/>
    <xf numFmtId="0" fontId="6" fillId="3" borderId="6" xfId="0" applyFont="1" applyFill="1" applyBorder="1" applyAlignment="1">
      <alignment horizontal="center" shrinkToFit="1"/>
    </xf>
    <xf numFmtId="0" fontId="6" fillId="3" borderId="6" xfId="0" applyFont="1" applyFill="1" applyBorder="1" applyAlignment="1">
      <alignment horizontal="right" shrinkToFit="1"/>
    </xf>
    <xf numFmtId="0" fontId="6" fillId="3" borderId="6" xfId="0" applyFont="1" applyFill="1" applyBorder="1" applyAlignment="1">
      <alignment shrinkToFit="1"/>
    </xf>
    <xf numFmtId="0" fontId="6" fillId="3" borderId="6" xfId="0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/>
    <xf numFmtId="0" fontId="5" fillId="0" borderId="2" xfId="0" applyFont="1" applyFill="1" applyBorder="1"/>
    <xf numFmtId="0" fontId="7" fillId="0" borderId="2" xfId="0" applyFont="1" applyBorder="1"/>
    <xf numFmtId="0" fontId="5" fillId="0" borderId="1" xfId="0" applyFont="1" applyBorder="1"/>
    <xf numFmtId="0" fontId="8" fillId="0" borderId="0" xfId="2" applyFont="1"/>
    <xf numFmtId="0" fontId="8" fillId="0" borderId="0" xfId="2" applyFont="1" applyAlignment="1">
      <alignment horizontal="centerContinuous" shrinkToFit="1"/>
    </xf>
    <xf numFmtId="0" fontId="8" fillId="0" borderId="0" xfId="2" applyFont="1" applyAlignment="1">
      <alignment horizontal="centerContinuous"/>
    </xf>
    <xf numFmtId="0" fontId="8" fillId="0" borderId="22" xfId="2" applyFont="1" applyBorder="1" applyAlignment="1">
      <alignment horizontal="center" vertical="center" shrinkToFit="1"/>
    </xf>
    <xf numFmtId="0" fontId="8" fillId="0" borderId="0" xfId="2" applyFont="1" applyAlignment="1">
      <alignment horizontal="center"/>
    </xf>
    <xf numFmtId="0" fontId="8" fillId="0" borderId="1" xfId="2" applyFont="1" applyBorder="1" applyAlignment="1">
      <alignment horizontal="center" vertical="center" shrinkToFit="1"/>
    </xf>
    <xf numFmtId="0" fontId="8" fillId="0" borderId="2" xfId="2" applyFont="1" applyBorder="1"/>
    <xf numFmtId="0" fontId="8" fillId="0" borderId="0" xfId="2" applyFont="1" applyAlignment="1">
      <alignment shrinkToFit="1"/>
    </xf>
    <xf numFmtId="0" fontId="12" fillId="0" borderId="0" xfId="2" applyFont="1"/>
    <xf numFmtId="0" fontId="8" fillId="0" borderId="22" xfId="2" applyFont="1" applyBorder="1" applyAlignment="1">
      <alignment horizontal="center"/>
    </xf>
    <xf numFmtId="0" fontId="12" fillId="0" borderId="14" xfId="2" applyFont="1" applyBorder="1" applyAlignment="1">
      <alignment horizontal="center"/>
    </xf>
    <xf numFmtId="0" fontId="12" fillId="0" borderId="5" xfId="2" applyFont="1" applyBorder="1"/>
    <xf numFmtId="0" fontId="12" fillId="0" borderId="23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19" xfId="2" applyFont="1" applyBorder="1" applyAlignment="1">
      <alignment horizontal="center"/>
    </xf>
    <xf numFmtId="0" fontId="12" fillId="0" borderId="20" xfId="2" applyFont="1" applyBorder="1" applyAlignment="1">
      <alignment horizontal="center"/>
    </xf>
    <xf numFmtId="0" fontId="12" fillId="0" borderId="6" xfId="2" applyFont="1" applyBorder="1"/>
    <xf numFmtId="0" fontId="5" fillId="0" borderId="12" xfId="0" applyFont="1" applyBorder="1"/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shrinkToFit="1"/>
    </xf>
    <xf numFmtId="0" fontId="5" fillId="7" borderId="2" xfId="0" applyFont="1" applyFill="1" applyBorder="1" applyAlignment="1">
      <alignment shrinkToFit="1"/>
    </xf>
    <xf numFmtId="0" fontId="5" fillId="7" borderId="1" xfId="0" applyFont="1" applyFill="1" applyBorder="1" applyAlignment="1">
      <alignment shrinkToFit="1"/>
    </xf>
    <xf numFmtId="0" fontId="5" fillId="7" borderId="2" xfId="0" applyFont="1" applyFill="1" applyBorder="1"/>
    <xf numFmtId="0" fontId="8" fillId="7" borderId="2" xfId="0" applyFont="1" applyFill="1" applyBorder="1" applyAlignment="1">
      <alignment shrinkToFit="1"/>
    </xf>
    <xf numFmtId="0" fontId="8" fillId="0" borderId="6" xfId="0" applyFont="1" applyFill="1" applyBorder="1" applyAlignment="1">
      <alignment horizontal="left"/>
    </xf>
    <xf numFmtId="188" fontId="6" fillId="2" borderId="5" xfId="1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Fill="1" applyBorder="1"/>
    <xf numFmtId="188" fontId="5" fillId="0" borderId="23" xfId="1" applyNumberFormat="1" applyFont="1" applyBorder="1"/>
    <xf numFmtId="188" fontId="5" fillId="0" borderId="19" xfId="1" applyNumberFormat="1" applyFont="1" applyBorder="1"/>
    <xf numFmtId="188" fontId="5" fillId="9" borderId="19" xfId="1" applyNumberFormat="1" applyFont="1" applyFill="1" applyBorder="1"/>
    <xf numFmtId="188" fontId="5" fillId="6" borderId="19" xfId="1" applyNumberFormat="1" applyFont="1" applyFill="1" applyBorder="1"/>
    <xf numFmtId="188" fontId="5" fillId="10" borderId="19" xfId="1" applyNumberFormat="1" applyFont="1" applyFill="1" applyBorder="1"/>
    <xf numFmtId="188" fontId="10" fillId="0" borderId="19" xfId="1" applyNumberFormat="1" applyFont="1" applyBorder="1"/>
    <xf numFmtId="188" fontId="5" fillId="0" borderId="19" xfId="1" applyNumberFormat="1" applyFont="1" applyBorder="1" applyAlignment="1">
      <alignment horizontal="left" vertical="top" shrinkToFit="1"/>
    </xf>
    <xf numFmtId="188" fontId="5" fillId="0" borderId="19" xfId="1" applyNumberFormat="1" applyFont="1" applyBorder="1" applyAlignment="1">
      <alignment horizontal="center" vertical="top"/>
    </xf>
    <xf numFmtId="188" fontId="5" fillId="6" borderId="19" xfId="1" applyNumberFormat="1" applyFont="1" applyFill="1" applyBorder="1" applyAlignment="1">
      <alignment horizontal="center" vertical="top"/>
    </xf>
    <xf numFmtId="188" fontId="8" fillId="0" borderId="19" xfId="1" applyNumberFormat="1" applyFont="1" applyBorder="1" applyAlignment="1">
      <alignment horizontal="left" vertical="top" shrinkToFit="1"/>
    </xf>
    <xf numFmtId="188" fontId="8" fillId="0" borderId="19" xfId="1" applyNumberFormat="1" applyFont="1" applyBorder="1" applyAlignment="1">
      <alignment horizontal="center" vertical="top"/>
    </xf>
    <xf numFmtId="188" fontId="8" fillId="6" borderId="19" xfId="1" applyNumberFormat="1" applyFont="1" applyFill="1" applyBorder="1" applyAlignment="1">
      <alignment horizontal="center" vertical="top"/>
    </xf>
    <xf numFmtId="188" fontId="5" fillId="0" borderId="20" xfId="1" applyNumberFormat="1" applyFont="1" applyBorder="1" applyAlignment="1">
      <alignment horizontal="left" vertical="top" shrinkToFit="1"/>
    </xf>
    <xf numFmtId="188" fontId="5" fillId="0" borderId="20" xfId="1" applyNumberFormat="1" applyFont="1" applyBorder="1"/>
    <xf numFmtId="188" fontId="5" fillId="9" borderId="20" xfId="1" applyNumberFormat="1" applyFont="1" applyFill="1" applyBorder="1"/>
    <xf numFmtId="188" fontId="5" fillId="0" borderId="20" xfId="1" applyNumberFormat="1" applyFont="1" applyBorder="1" applyAlignment="1">
      <alignment horizontal="center" vertical="top"/>
    </xf>
    <xf numFmtId="188" fontId="5" fillId="6" borderId="20" xfId="1" applyNumberFormat="1" applyFont="1" applyFill="1" applyBorder="1" applyAlignment="1">
      <alignment horizontal="center" vertical="top"/>
    </xf>
    <xf numFmtId="188" fontId="5" fillId="10" borderId="20" xfId="1" applyNumberFormat="1" applyFont="1" applyFill="1" applyBorder="1"/>
    <xf numFmtId="188" fontId="5" fillId="6" borderId="20" xfId="1" applyNumberFormat="1" applyFont="1" applyFill="1" applyBorder="1"/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189" fontId="12" fillId="0" borderId="6" xfId="1" applyNumberFormat="1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15" xfId="0" applyFont="1" applyBorder="1"/>
    <xf numFmtId="0" fontId="12" fillId="0" borderId="15" xfId="0" applyFont="1" applyBorder="1" applyAlignment="1">
      <alignment horizontal="center"/>
    </xf>
    <xf numFmtId="189" fontId="12" fillId="0" borderId="6" xfId="2" applyNumberFormat="1" applyFont="1" applyBorder="1"/>
    <xf numFmtId="0" fontId="8" fillId="0" borderId="6" xfId="2" applyFont="1" applyBorder="1"/>
    <xf numFmtId="188" fontId="5" fillId="0" borderId="29" xfId="1" applyNumberFormat="1" applyFont="1" applyBorder="1"/>
    <xf numFmtId="188" fontId="5" fillId="0" borderId="6" xfId="1" applyNumberFormat="1" applyFont="1" applyBorder="1"/>
    <xf numFmtId="0" fontId="12" fillId="0" borderId="6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8" fillId="0" borderId="0" xfId="2" applyFont="1"/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6" xfId="0" applyFont="1" applyBorder="1" applyAlignment="1">
      <alignment horizontal="center"/>
    </xf>
    <xf numFmtId="188" fontId="5" fillId="0" borderId="26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6" xfId="0" applyFont="1" applyFill="1" applyBorder="1" applyAlignment="1">
      <alignment horizontal="right"/>
    </xf>
    <xf numFmtId="3" fontId="5" fillId="0" borderId="0" xfId="0" applyNumberFormat="1" applyFont="1"/>
    <xf numFmtId="0" fontId="10" fillId="0" borderId="0" xfId="0" applyFont="1"/>
    <xf numFmtId="0" fontId="13" fillId="0" borderId="0" xfId="0" applyFont="1"/>
    <xf numFmtId="1" fontId="5" fillId="0" borderId="0" xfId="0" applyNumberFormat="1" applyFont="1"/>
    <xf numFmtId="0" fontId="6" fillId="7" borderId="6" xfId="0" applyFont="1" applyFill="1" applyBorder="1" applyAlignment="1">
      <alignment horizontal="center"/>
    </xf>
    <xf numFmtId="188" fontId="5" fillId="0" borderId="6" xfId="1" applyNumberFormat="1" applyFont="1" applyBorder="1" applyAlignment="1">
      <alignment horizontal="center"/>
    </xf>
    <xf numFmtId="188" fontId="5" fillId="0" borderId="22" xfId="1" applyNumberFormat="1" applyFont="1" applyBorder="1" applyAlignment="1">
      <alignment horizontal="center"/>
    </xf>
    <xf numFmtId="188" fontId="5" fillId="0" borderId="22" xfId="1" applyNumberFormat="1" applyFont="1" applyBorder="1"/>
    <xf numFmtId="188" fontId="6" fillId="7" borderId="6" xfId="1" applyNumberFormat="1" applyFont="1" applyFill="1" applyBorder="1" applyAlignment="1">
      <alignment horizontal="center"/>
    </xf>
    <xf numFmtId="0" fontId="11" fillId="8" borderId="28" xfId="4" applyFont="1" applyFill="1" applyBorder="1" applyAlignment="1">
      <alignment horizontal="right" wrapText="1"/>
    </xf>
    <xf numFmtId="3" fontId="5" fillId="0" borderId="0" xfId="0" applyNumberFormat="1" applyFont="1"/>
    <xf numFmtId="0" fontId="8" fillId="0" borderId="22" xfId="0" applyFont="1" applyFill="1" applyBorder="1" applyAlignment="1">
      <alignment horizontal="center" vertical="center"/>
    </xf>
    <xf numFmtId="0" fontId="5" fillId="0" borderId="23" xfId="5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6" xfId="6" applyFont="1" applyFill="1" applyBorder="1" applyAlignment="1">
      <alignment horizontal="center"/>
    </xf>
    <xf numFmtId="0" fontId="8" fillId="2" borderId="6" xfId="2" applyFont="1" applyFill="1" applyBorder="1" applyAlignment="1">
      <alignment shrinkToFit="1"/>
    </xf>
    <xf numFmtId="0" fontId="12" fillId="0" borderId="30" xfId="0" applyFont="1" applyBorder="1"/>
    <xf numFmtId="0" fontId="12" fillId="0" borderId="22" xfId="2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21" xfId="2" applyFont="1" applyBorder="1"/>
    <xf numFmtId="0" fontId="12" fillId="0" borderId="3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8" fillId="0" borderId="2" xfId="7" applyFont="1" applyBorder="1"/>
    <xf numFmtId="0" fontId="8" fillId="0" borderId="0" xfId="7" applyFont="1"/>
    <xf numFmtId="0" fontId="8" fillId="0" borderId="0" xfId="7" applyFont="1" applyBorder="1"/>
    <xf numFmtId="188" fontId="5" fillId="10" borderId="23" xfId="1" applyNumberFormat="1" applyFont="1" applyFill="1" applyBorder="1"/>
    <xf numFmtId="0" fontId="12" fillId="12" borderId="22" xfId="2" applyFont="1" applyFill="1" applyBorder="1" applyAlignment="1">
      <alignment horizontal="center"/>
    </xf>
    <xf numFmtId="189" fontId="12" fillId="12" borderId="10" xfId="1" applyNumberFormat="1" applyFont="1" applyFill="1" applyBorder="1" applyAlignment="1">
      <alignment horizontal="center"/>
    </xf>
    <xf numFmtId="189" fontId="12" fillId="12" borderId="1" xfId="1" applyNumberFormat="1" applyFont="1" applyFill="1" applyBorder="1" applyAlignment="1">
      <alignment horizontal="center"/>
    </xf>
    <xf numFmtId="189" fontId="12" fillId="12" borderId="2" xfId="1" applyNumberFormat="1" applyFont="1" applyFill="1" applyBorder="1" applyAlignment="1">
      <alignment horizontal="center"/>
    </xf>
    <xf numFmtId="189" fontId="12" fillId="12" borderId="5" xfId="1" applyNumberFormat="1" applyFont="1" applyFill="1" applyBorder="1" applyAlignment="1">
      <alignment horizontal="center"/>
    </xf>
    <xf numFmtId="0" fontId="12" fillId="12" borderId="6" xfId="2" applyFont="1" applyFill="1" applyBorder="1"/>
    <xf numFmtId="0" fontId="12" fillId="12" borderId="6" xfId="2" applyFont="1" applyFill="1" applyBorder="1" applyAlignment="1">
      <alignment horizontal="center"/>
    </xf>
    <xf numFmtId="189" fontId="12" fillId="12" borderId="6" xfId="0" applyNumberFormat="1" applyFont="1" applyFill="1" applyBorder="1" applyAlignment="1">
      <alignment horizontal="center"/>
    </xf>
    <xf numFmtId="189" fontId="12" fillId="12" borderId="6" xfId="2" applyNumberFormat="1" applyFont="1" applyFill="1" applyBorder="1"/>
    <xf numFmtId="188" fontId="5" fillId="0" borderId="35" xfId="1" applyNumberFormat="1" applyFont="1" applyBorder="1"/>
    <xf numFmtId="188" fontId="5" fillId="0" borderId="36" xfId="1" applyNumberFormat="1" applyFont="1" applyBorder="1"/>
    <xf numFmtId="188" fontId="10" fillId="0" borderId="36" xfId="1" applyNumberFormat="1" applyFont="1" applyBorder="1"/>
    <xf numFmtId="188" fontId="5" fillId="0" borderId="37" xfId="1" applyNumberFormat="1" applyFont="1" applyBorder="1"/>
    <xf numFmtId="188" fontId="5" fillId="0" borderId="12" xfId="1" applyNumberFormat="1" applyFont="1" applyBorder="1"/>
    <xf numFmtId="0" fontId="8" fillId="0" borderId="14" xfId="2" applyFont="1" applyBorder="1" applyAlignment="1">
      <alignment horizontal="center"/>
    </xf>
    <xf numFmtId="0" fontId="8" fillId="11" borderId="14" xfId="2" applyFont="1" applyFill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6" borderId="22" xfId="2" applyFont="1" applyFill="1" applyBorder="1" applyAlignment="1">
      <alignment horizontal="center"/>
    </xf>
    <xf numFmtId="188" fontId="8" fillId="2" borderId="5" xfId="2" applyNumberFormat="1" applyFont="1" applyFill="1" applyBorder="1"/>
    <xf numFmtId="188" fontId="5" fillId="0" borderId="34" xfId="1" applyNumberFormat="1" applyFont="1" applyFill="1" applyBorder="1"/>
    <xf numFmtId="0" fontId="5" fillId="0" borderId="34" xfId="2" applyFont="1" applyBorder="1"/>
    <xf numFmtId="0" fontId="5" fillId="9" borderId="34" xfId="2" applyFont="1" applyFill="1" applyBorder="1"/>
    <xf numFmtId="0" fontId="5" fillId="0" borderId="34" xfId="2" applyFont="1" applyFill="1" applyBorder="1"/>
    <xf numFmtId="0" fontId="5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/>
    <xf numFmtId="188" fontId="5" fillId="0" borderId="34" xfId="1" applyNumberFormat="1" applyFont="1" applyFill="1" applyBorder="1" applyAlignment="1"/>
    <xf numFmtId="188" fontId="5" fillId="11" borderId="34" xfId="1" applyNumberFormat="1" applyFont="1" applyFill="1" applyBorder="1" applyAlignment="1"/>
    <xf numFmtId="188" fontId="5" fillId="0" borderId="34" xfId="2" applyNumberFormat="1" applyFont="1" applyBorder="1"/>
    <xf numFmtId="188" fontId="8" fillId="0" borderId="0" xfId="1" applyNumberFormat="1" applyFont="1"/>
    <xf numFmtId="188" fontId="5" fillId="6" borderId="34" xfId="2" applyNumberFormat="1" applyFont="1" applyFill="1" applyBorder="1"/>
    <xf numFmtId="0" fontId="8" fillId="0" borderId="6" xfId="0" applyFont="1" applyBorder="1" applyAlignment="1">
      <alignment horizontal="centerContinuous" shrinkToFit="1"/>
    </xf>
    <xf numFmtId="0" fontId="8" fillId="0" borderId="6" xfId="0" applyFont="1" applyBorder="1" applyAlignment="1">
      <alignment horizontal="center" shrinkToFit="1"/>
    </xf>
    <xf numFmtId="0" fontId="5" fillId="6" borderId="23" xfId="5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/>
    </xf>
    <xf numFmtId="0" fontId="8" fillId="6" borderId="22" xfId="6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5" fillId="13" borderId="23" xfId="5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4" fontId="5" fillId="0" borderId="0" xfId="0" applyNumberFormat="1" applyFont="1"/>
    <xf numFmtId="14" fontId="8" fillId="0" borderId="0" xfId="2" applyNumberFormat="1" applyFont="1" applyAlignment="1">
      <alignment shrinkToFit="1"/>
    </xf>
    <xf numFmtId="0" fontId="12" fillId="0" borderId="39" xfId="0" applyFont="1" applyBorder="1"/>
    <xf numFmtId="0" fontId="12" fillId="0" borderId="40" xfId="0" applyFont="1" applyBorder="1"/>
    <xf numFmtId="0" fontId="12" fillId="0" borderId="41" xfId="0" applyFont="1" applyBorder="1"/>
    <xf numFmtId="14" fontId="12" fillId="0" borderId="0" xfId="2" applyNumberFormat="1" applyFont="1"/>
    <xf numFmtId="189" fontId="12" fillId="0" borderId="10" xfId="1" applyNumberFormat="1" applyFont="1" applyBorder="1" applyAlignment="1"/>
    <xf numFmtId="189" fontId="12" fillId="0" borderId="31" xfId="1" applyNumberFormat="1" applyFont="1" applyBorder="1" applyAlignment="1"/>
    <xf numFmtId="189" fontId="12" fillId="0" borderId="1" xfId="1" applyNumberFormat="1" applyFont="1" applyBorder="1" applyAlignment="1"/>
    <xf numFmtId="189" fontId="12" fillId="0" borderId="33" xfId="1" applyNumberFormat="1" applyFont="1" applyBorder="1" applyAlignment="1"/>
    <xf numFmtId="189" fontId="12" fillId="0" borderId="2" xfId="1" applyNumberFormat="1" applyFont="1" applyBorder="1" applyAlignment="1"/>
    <xf numFmtId="189" fontId="12" fillId="0" borderId="32" xfId="1" applyNumberFormat="1" applyFont="1" applyBorder="1" applyAlignment="1"/>
    <xf numFmtId="189" fontId="12" fillId="0" borderId="15" xfId="1" applyNumberFormat="1" applyFont="1" applyBorder="1" applyAlignment="1"/>
    <xf numFmtId="189" fontId="12" fillId="0" borderId="5" xfId="1" applyNumberFormat="1" applyFont="1" applyBorder="1" applyAlignment="1"/>
    <xf numFmtId="189" fontId="12" fillId="0" borderId="17" xfId="1" applyNumberFormat="1" applyFont="1" applyBorder="1" applyAlignment="1"/>
    <xf numFmtId="14" fontId="8" fillId="0" borderId="0" xfId="2" applyNumberFormat="1" applyFont="1"/>
    <xf numFmtId="14" fontId="7" fillId="0" borderId="0" xfId="0" applyNumberFormat="1" applyFont="1"/>
    <xf numFmtId="188" fontId="5" fillId="0" borderId="0" xfId="0" applyNumberFormat="1" applyFont="1"/>
    <xf numFmtId="0" fontId="5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shrinkToFit="1"/>
    </xf>
    <xf numFmtId="0" fontId="8" fillId="0" borderId="12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21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2" fillId="12" borderId="6" xfId="2" applyFont="1" applyFill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21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3" xfId="2" applyFont="1" applyBorder="1" applyAlignment="1">
      <alignment horizontal="center"/>
    </xf>
    <xf numFmtId="0" fontId="12" fillId="0" borderId="6" xfId="2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14" borderId="12" xfId="0" applyFont="1" applyFill="1" applyBorder="1" applyAlignment="1">
      <alignment horizontal="center"/>
    </xf>
    <xf numFmtId="0" fontId="5" fillId="14" borderId="18" xfId="0" applyFont="1" applyFill="1" applyBorder="1" applyAlignment="1">
      <alignment horizontal="center"/>
    </xf>
    <xf numFmtId="0" fontId="5" fillId="14" borderId="21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21" xfId="0" applyFont="1" applyFill="1" applyBorder="1" applyAlignment="1">
      <alignment horizontal="center"/>
    </xf>
  </cellXfs>
  <cellStyles count="8">
    <cellStyle name="Normal 2" xfId="5" xr:uid="{00000000-0005-0000-0000-000000000000}"/>
    <cellStyle name="Normal 3" xfId="6" xr:uid="{00000000-0005-0000-0000-000001000000}"/>
    <cellStyle name="เครื่องหมายจุลภาค 2" xfId="3" xr:uid="{00000000-0005-0000-0000-000003000000}"/>
    <cellStyle name="จุลภาค" xfId="1" builtinId="3"/>
    <cellStyle name="ปกติ" xfId="0" builtinId="0"/>
    <cellStyle name="ปกติ 2" xfId="2" xr:uid="{00000000-0005-0000-0000-000005000000}"/>
    <cellStyle name="ปกติ 2 2" xfId="7" xr:uid="{92BA1D01-A591-423E-8673-38D21E4F137E}"/>
    <cellStyle name="ปกติ 3" xfId="4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D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T15"/>
  <sheetViews>
    <sheetView topLeftCell="E1" zoomScale="90" zoomScaleNormal="90" workbookViewId="0">
      <selection activeCell="M16" sqref="M16"/>
    </sheetView>
  </sheetViews>
  <sheetFormatPr defaultColWidth="8.875" defaultRowHeight="21" x14ac:dyDescent="0.6"/>
  <cols>
    <col min="1" max="1" width="14.625" style="132" customWidth="1"/>
    <col min="2" max="6" width="8.875" style="132" customWidth="1"/>
    <col min="7" max="7" width="9.125" style="132" bestFit="1" customWidth="1"/>
    <col min="8" max="19" width="8.875" style="132" customWidth="1"/>
    <col min="20" max="16384" width="8.875" style="132"/>
  </cols>
  <sheetData>
    <row r="1" spans="1:20" x14ac:dyDescent="0.6">
      <c r="A1" s="241" t="s">
        <v>255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</row>
    <row r="3" spans="1:20" x14ac:dyDescent="0.6">
      <c r="A3" s="239" t="s">
        <v>196</v>
      </c>
      <c r="B3" s="294" t="s">
        <v>243</v>
      </c>
      <c r="C3" s="295"/>
      <c r="D3" s="296"/>
      <c r="E3" s="294" t="s">
        <v>187</v>
      </c>
      <c r="F3" s="295"/>
      <c r="G3" s="296"/>
      <c r="H3" s="294" t="s">
        <v>188</v>
      </c>
      <c r="I3" s="295"/>
      <c r="J3" s="295"/>
      <c r="K3" s="295"/>
      <c r="L3" s="295"/>
      <c r="M3" s="296"/>
      <c r="N3" s="294" t="s">
        <v>189</v>
      </c>
      <c r="O3" s="295"/>
      <c r="P3" s="295"/>
      <c r="Q3" s="295"/>
      <c r="R3" s="295"/>
      <c r="S3" s="296"/>
    </row>
    <row r="4" spans="1:20" x14ac:dyDescent="0.6">
      <c r="A4" s="293"/>
      <c r="B4" s="300" t="s">
        <v>248</v>
      </c>
      <c r="C4" s="301"/>
      <c r="D4" s="302"/>
      <c r="E4" s="300" t="s">
        <v>190</v>
      </c>
      <c r="F4" s="301"/>
      <c r="G4" s="302"/>
      <c r="H4" s="303" t="s">
        <v>191</v>
      </c>
      <c r="I4" s="304"/>
      <c r="J4" s="305"/>
      <c r="K4" s="303" t="s">
        <v>192</v>
      </c>
      <c r="L4" s="304"/>
      <c r="M4" s="305"/>
      <c r="N4" s="297" t="s">
        <v>193</v>
      </c>
      <c r="O4" s="298"/>
      <c r="P4" s="299"/>
      <c r="Q4" s="297" t="s">
        <v>194</v>
      </c>
      <c r="R4" s="298"/>
      <c r="S4" s="299"/>
    </row>
    <row r="5" spans="1:20" x14ac:dyDescent="0.6">
      <c r="A5" s="240"/>
      <c r="B5" s="133" t="s">
        <v>8</v>
      </c>
      <c r="C5" s="133" t="s">
        <v>9</v>
      </c>
      <c r="D5" s="133" t="s">
        <v>10</v>
      </c>
      <c r="E5" s="133" t="s">
        <v>8</v>
      </c>
      <c r="F5" s="133" t="s">
        <v>9</v>
      </c>
      <c r="G5" s="133" t="s">
        <v>10</v>
      </c>
      <c r="H5" s="133" t="s">
        <v>8</v>
      </c>
      <c r="I5" s="133" t="s">
        <v>9</v>
      </c>
      <c r="J5" s="133" t="s">
        <v>10</v>
      </c>
      <c r="K5" s="133" t="s">
        <v>8</v>
      </c>
      <c r="L5" s="133" t="s">
        <v>9</v>
      </c>
      <c r="M5" s="133" t="s">
        <v>10</v>
      </c>
      <c r="N5" s="133" t="s">
        <v>8</v>
      </c>
      <c r="O5" s="133" t="s">
        <v>9</v>
      </c>
      <c r="P5" s="133" t="s">
        <v>10</v>
      </c>
      <c r="Q5" s="133" t="s">
        <v>8</v>
      </c>
      <c r="R5" s="133" t="s">
        <v>9</v>
      </c>
      <c r="S5" s="133" t="s">
        <v>10</v>
      </c>
    </row>
    <row r="6" spans="1:20" x14ac:dyDescent="0.6">
      <c r="A6" s="133" t="s">
        <v>197</v>
      </c>
      <c r="B6" s="142">
        <f>สพป.!O104</f>
        <v>1238</v>
      </c>
      <c r="C6" s="142">
        <f>สพป.!P104</f>
        <v>1165</v>
      </c>
      <c r="D6" s="142">
        <f>C6+B6</f>
        <v>2403</v>
      </c>
      <c r="E6" s="142">
        <f>สพป.!AJ104</f>
        <v>4017</v>
      </c>
      <c r="F6" s="142">
        <f>สพป.!AK104</f>
        <v>4380</v>
      </c>
      <c r="G6" s="142">
        <f>F6+E6</f>
        <v>8397</v>
      </c>
      <c r="H6" s="142">
        <v>1017</v>
      </c>
      <c r="I6" s="142">
        <v>797</v>
      </c>
      <c r="J6" s="142">
        <f>I6+H6</f>
        <v>1814</v>
      </c>
      <c r="K6" s="142" t="s">
        <v>62</v>
      </c>
      <c r="L6" s="142" t="s">
        <v>62</v>
      </c>
      <c r="M6" s="142" t="s">
        <v>62</v>
      </c>
      <c r="N6" s="142" t="s">
        <v>62</v>
      </c>
      <c r="O6" s="142" t="s">
        <v>62</v>
      </c>
      <c r="P6" s="142" t="s">
        <v>62</v>
      </c>
      <c r="Q6" s="142" t="s">
        <v>62</v>
      </c>
      <c r="R6" s="142" t="s">
        <v>62</v>
      </c>
      <c r="S6" s="142" t="s">
        <v>62</v>
      </c>
    </row>
    <row r="7" spans="1:20" x14ac:dyDescent="0.6">
      <c r="A7" s="133" t="s">
        <v>198</v>
      </c>
      <c r="B7" s="142" t="s">
        <v>62</v>
      </c>
      <c r="C7" s="142" t="s">
        <v>62</v>
      </c>
      <c r="D7" s="142" t="s">
        <v>62</v>
      </c>
      <c r="E7" s="142" t="s">
        <v>62</v>
      </c>
      <c r="F7" s="142" t="s">
        <v>62</v>
      </c>
      <c r="G7" s="142" t="s">
        <v>62</v>
      </c>
      <c r="H7" s="142">
        <v>1881</v>
      </c>
      <c r="I7" s="142">
        <v>2128</v>
      </c>
      <c r="J7" s="142">
        <f t="shared" ref="J7:J10" si="0">I7+H7</f>
        <v>4009</v>
      </c>
      <c r="K7" s="142">
        <f>'สพม ม.ปลาย'!P19</f>
        <v>1103</v>
      </c>
      <c r="L7" s="142">
        <f>'สพม ม.ปลาย'!Q19</f>
        <v>1851</v>
      </c>
      <c r="M7" s="142">
        <f>L7+K7</f>
        <v>2954</v>
      </c>
      <c r="N7" s="142" t="s">
        <v>62</v>
      </c>
      <c r="O7" s="142" t="s">
        <v>62</v>
      </c>
      <c r="P7" s="142" t="s">
        <v>62</v>
      </c>
      <c r="Q7" s="142" t="s">
        <v>62</v>
      </c>
      <c r="R7" s="142" t="s">
        <v>62</v>
      </c>
      <c r="S7" s="142" t="s">
        <v>62</v>
      </c>
    </row>
    <row r="8" spans="1:20" x14ac:dyDescent="0.6">
      <c r="A8" s="133" t="s">
        <v>149</v>
      </c>
      <c r="B8" s="142">
        <f>'ระดับประถมศึกษา (เอกชน)'!F22</f>
        <v>742</v>
      </c>
      <c r="C8" s="142">
        <f>'ระดับประถมศึกษา (เอกชน)'!G22</f>
        <v>659</v>
      </c>
      <c r="D8" s="142">
        <f>C8+B8</f>
        <v>1401</v>
      </c>
      <c r="E8" s="142">
        <f>'ระดับประถมศึกษา (เอกชน)'!AA22</f>
        <v>1811</v>
      </c>
      <c r="F8" s="142">
        <f>'ระดับประถมศึกษา (เอกชน)'!AB22</f>
        <v>1717</v>
      </c>
      <c r="G8" s="142">
        <f>F8+E8</f>
        <v>3528</v>
      </c>
      <c r="H8" s="142">
        <f>'ระดับมัธยม(เอกชน)'!O13</f>
        <v>394</v>
      </c>
      <c r="I8" s="142">
        <f>'ระดับมัธยม(เอกชน)'!P13</f>
        <v>366</v>
      </c>
      <c r="J8" s="142">
        <f t="shared" si="0"/>
        <v>760</v>
      </c>
      <c r="K8" s="142" t="s">
        <v>62</v>
      </c>
      <c r="L8" s="142" t="s">
        <v>62</v>
      </c>
      <c r="M8" s="142" t="s">
        <v>62</v>
      </c>
      <c r="N8" s="142" t="s">
        <v>62</v>
      </c>
      <c r="O8" s="142" t="s">
        <v>62</v>
      </c>
      <c r="P8" s="142" t="s">
        <v>62</v>
      </c>
      <c r="Q8" s="142" t="s">
        <v>62</v>
      </c>
      <c r="R8" s="142" t="s">
        <v>62</v>
      </c>
      <c r="S8" s="142" t="s">
        <v>62</v>
      </c>
    </row>
    <row r="9" spans="1:20" x14ac:dyDescent="0.6">
      <c r="A9" s="133" t="s">
        <v>199</v>
      </c>
      <c r="B9" s="142">
        <f>รวมเทศบาล!Q14</f>
        <v>136</v>
      </c>
      <c r="C9" s="142">
        <f>รวมเทศบาล!R14</f>
        <v>125</v>
      </c>
      <c r="D9" s="142">
        <f>รวมเทศบาล!S14</f>
        <v>261</v>
      </c>
      <c r="E9" s="142">
        <f>รวมเทศบาล!AL14</f>
        <v>354</v>
      </c>
      <c r="F9" s="142">
        <f>รวมเทศบาล!AM14</f>
        <v>285</v>
      </c>
      <c r="G9" s="142">
        <f>รวมเทศบาล!AN14</f>
        <v>639</v>
      </c>
      <c r="H9" s="142">
        <f>รวมเทศบาล!AX14</f>
        <v>92</v>
      </c>
      <c r="I9" s="142">
        <f>รวมเทศบาล!AY14</f>
        <v>68</v>
      </c>
      <c r="J9" s="142">
        <f>รวมเทศบาล!AZ14</f>
        <v>160</v>
      </c>
      <c r="K9" s="142">
        <f>รวมเทศบาล!BJ14</f>
        <v>49</v>
      </c>
      <c r="L9" s="142">
        <f>รวมเทศบาล!BK14</f>
        <v>46</v>
      </c>
      <c r="M9" s="142">
        <f>รวมเทศบาล!BL14</f>
        <v>95</v>
      </c>
      <c r="N9" s="142"/>
      <c r="O9" s="142"/>
      <c r="P9" s="142"/>
      <c r="Q9" s="142"/>
      <c r="R9" s="142"/>
      <c r="S9" s="142"/>
    </row>
    <row r="10" spans="1:20" x14ac:dyDescent="0.6">
      <c r="A10" s="135" t="s">
        <v>200</v>
      </c>
      <c r="B10" s="143" t="s">
        <v>62</v>
      </c>
      <c r="C10" s="143" t="s">
        <v>62</v>
      </c>
      <c r="D10" s="143" t="s">
        <v>62</v>
      </c>
      <c r="E10" s="143" t="s">
        <v>62</v>
      </c>
      <c r="F10" s="143" t="s">
        <v>62</v>
      </c>
      <c r="G10" s="143" t="s">
        <v>62</v>
      </c>
      <c r="H10" s="143">
        <v>0</v>
      </c>
      <c r="I10" s="143">
        <v>0</v>
      </c>
      <c r="J10" s="142">
        <f t="shared" si="0"/>
        <v>0</v>
      </c>
      <c r="K10" s="143" t="s">
        <v>62</v>
      </c>
      <c r="L10" s="143" t="s">
        <v>62</v>
      </c>
      <c r="M10" s="143" t="s">
        <v>62</v>
      </c>
      <c r="N10" s="144">
        <f>ระดับอาชีวศึกษา!O11</f>
        <v>1673</v>
      </c>
      <c r="O10" s="144">
        <f>ระดับอาชีวศึกษา!P11</f>
        <v>908</v>
      </c>
      <c r="P10" s="144">
        <f>ระดับอาชีวศึกษา!Q11</f>
        <v>2581</v>
      </c>
      <c r="Q10" s="144">
        <f>ระดับอาชีวศึกษา!X11</f>
        <v>795</v>
      </c>
      <c r="R10" s="144">
        <f>ระดับอาชีวศึกษา!Y11</f>
        <v>492</v>
      </c>
      <c r="S10" s="144">
        <f>ระดับอาชีวศึกษา!Z11</f>
        <v>1287</v>
      </c>
    </row>
    <row r="11" spans="1:20" x14ac:dyDescent="0.6">
      <c r="A11" s="141" t="s">
        <v>10</v>
      </c>
      <c r="B11" s="145">
        <f>SUM(B6:B10)</f>
        <v>2116</v>
      </c>
      <c r="C11" s="145">
        <f>SUM(C6:C10)</f>
        <v>1949</v>
      </c>
      <c r="D11" s="145">
        <f>SUM(D6:D10)</f>
        <v>4065</v>
      </c>
      <c r="E11" s="145">
        <f t="shared" ref="E11:S11" si="1">SUM(E6:E10)</f>
        <v>6182</v>
      </c>
      <c r="F11" s="145">
        <f t="shared" si="1"/>
        <v>6382</v>
      </c>
      <c r="G11" s="145">
        <f t="shared" si="1"/>
        <v>12564</v>
      </c>
      <c r="H11" s="145">
        <f t="shared" si="1"/>
        <v>3384</v>
      </c>
      <c r="I11" s="145">
        <f t="shared" si="1"/>
        <v>3359</v>
      </c>
      <c r="J11" s="145">
        <f t="shared" si="1"/>
        <v>6743</v>
      </c>
      <c r="K11" s="145">
        <f t="shared" si="1"/>
        <v>1152</v>
      </c>
      <c r="L11" s="145">
        <f t="shared" si="1"/>
        <v>1897</v>
      </c>
      <c r="M11" s="145">
        <f t="shared" si="1"/>
        <v>3049</v>
      </c>
      <c r="N11" s="145">
        <f t="shared" si="1"/>
        <v>1673</v>
      </c>
      <c r="O11" s="145">
        <f t="shared" si="1"/>
        <v>908</v>
      </c>
      <c r="P11" s="145">
        <f t="shared" si="1"/>
        <v>2581</v>
      </c>
      <c r="Q11" s="145">
        <f t="shared" si="1"/>
        <v>795</v>
      </c>
      <c r="R11" s="145">
        <f t="shared" si="1"/>
        <v>492</v>
      </c>
      <c r="S11" s="145">
        <f t="shared" si="1"/>
        <v>1287</v>
      </c>
      <c r="T11" s="6"/>
    </row>
    <row r="15" spans="1:20" x14ac:dyDescent="0.6">
      <c r="B15" s="230">
        <f>SUM(B11:S11)</f>
        <v>60578</v>
      </c>
    </row>
  </sheetData>
  <mergeCells count="12">
    <mergeCell ref="A3:A5"/>
    <mergeCell ref="A1:S1"/>
    <mergeCell ref="E3:G3"/>
    <mergeCell ref="E4:G4"/>
    <mergeCell ref="H3:M3"/>
    <mergeCell ref="H4:J4"/>
    <mergeCell ref="K4:M4"/>
    <mergeCell ref="N3:S3"/>
    <mergeCell ref="N4:P4"/>
    <mergeCell ref="Q4:S4"/>
    <mergeCell ref="B3:D3"/>
    <mergeCell ref="B4:D4"/>
  </mergeCells>
  <pageMargins left="0.7" right="0.7" top="0.75" bottom="0.75" header="0.3" footer="0.3"/>
  <pageSetup orientation="landscape" horizontalDpi="0" verticalDpi="0" r:id="rId1"/>
  <webPublishItems count="1">
    <webPublishItem id="10530" divId="สรุปข้อมูลนักเรียน61_10530" sourceType="range" sourceRef="A1:S11" destinationFile="D:\01.ข้อมูลประชากร และนักเรียน\ประชากรรายปี55-60\ประชากรปี 61\สรุปข้อมูลประชากรและนักเรียน\student6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D14"/>
  <sheetViews>
    <sheetView topLeftCell="K1" zoomScaleSheetLayoutView="100" workbookViewId="0">
      <selection activeCell="T14" sqref="T14"/>
    </sheetView>
  </sheetViews>
  <sheetFormatPr defaultColWidth="9.375" defaultRowHeight="21" x14ac:dyDescent="0.6"/>
  <cols>
    <col min="1" max="1" width="9.875" style="132" customWidth="1"/>
    <col min="2" max="2" width="31.5" style="132" bestFit="1" customWidth="1"/>
    <col min="3" max="3" width="27.125" style="76" customWidth="1"/>
    <col min="4" max="4" width="13.5" style="132" customWidth="1"/>
    <col min="5" max="5" width="10.625" style="132" customWidth="1"/>
    <col min="6" max="6" width="7.875" style="132" customWidth="1"/>
    <col min="7" max="7" width="7.375" style="132" customWidth="1"/>
    <col min="8" max="8" width="8.125" style="132" customWidth="1"/>
    <col min="9" max="9" width="7.625" style="132" customWidth="1"/>
    <col min="10" max="10" width="8.375" style="132" customWidth="1"/>
    <col min="11" max="11" width="9.125" style="132" customWidth="1"/>
    <col min="12" max="12" width="8.875" style="132" customWidth="1"/>
    <col min="13" max="13" width="8" style="132" customWidth="1"/>
    <col min="14" max="14" width="8.5" style="132" customWidth="1"/>
    <col min="15" max="15" width="8.375" style="132" customWidth="1"/>
    <col min="16" max="16" width="8" style="132" customWidth="1"/>
    <col min="17" max="17" width="8.125" style="132" customWidth="1"/>
    <col min="18" max="18" width="10.375" style="132" customWidth="1"/>
    <col min="19" max="19" width="10.5" style="132" customWidth="1"/>
    <col min="20" max="20" width="10.625" style="132" customWidth="1"/>
    <col min="21" max="22" width="10.875" style="132" customWidth="1"/>
    <col min="23" max="23" width="10.625" style="132" customWidth="1"/>
    <col min="24" max="24" width="11.375" style="132" customWidth="1"/>
    <col min="25" max="25" width="10.875" style="132" customWidth="1"/>
    <col min="26" max="26" width="11.625" style="132" customWidth="1"/>
    <col min="27" max="27" width="11" style="132" customWidth="1"/>
    <col min="28" max="28" width="10.625" style="132" customWidth="1"/>
    <col min="29" max="29" width="10.875" style="132" customWidth="1"/>
    <col min="30" max="16384" width="9.375" style="132"/>
  </cols>
  <sheetData>
    <row r="1" spans="1:30" x14ac:dyDescent="0.6">
      <c r="A1" s="241" t="s">
        <v>250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 t="s">
        <v>250</v>
      </c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</row>
    <row r="2" spans="1:30" x14ac:dyDescent="0.6">
      <c r="A2" s="242" t="s">
        <v>171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 t="s">
        <v>171</v>
      </c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</row>
    <row r="3" spans="1:30" ht="24.75" customHeight="1" x14ac:dyDescent="0.6">
      <c r="A3" s="231" t="s">
        <v>29</v>
      </c>
      <c r="B3" s="231" t="s">
        <v>28</v>
      </c>
      <c r="C3" s="74" t="s">
        <v>59</v>
      </c>
      <c r="D3" s="238" t="s">
        <v>30</v>
      </c>
      <c r="E3" s="238"/>
      <c r="F3" s="233" t="s">
        <v>27</v>
      </c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5"/>
      <c r="R3" s="233" t="s">
        <v>27</v>
      </c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5"/>
      <c r="AD3" s="6"/>
    </row>
    <row r="4" spans="1:30" ht="25.5" customHeight="1" x14ac:dyDescent="0.6">
      <c r="A4" s="243"/>
      <c r="B4" s="243"/>
      <c r="C4" s="236" t="s">
        <v>60</v>
      </c>
      <c r="D4" s="231" t="s">
        <v>33</v>
      </c>
      <c r="E4" s="239" t="s">
        <v>34</v>
      </c>
      <c r="F4" s="233" t="s">
        <v>20</v>
      </c>
      <c r="G4" s="234"/>
      <c r="H4" s="235"/>
      <c r="I4" s="233" t="s">
        <v>21</v>
      </c>
      <c r="J4" s="234"/>
      <c r="K4" s="235"/>
      <c r="L4" s="233" t="s">
        <v>22</v>
      </c>
      <c r="M4" s="234"/>
      <c r="N4" s="235"/>
      <c r="O4" s="233" t="s">
        <v>25</v>
      </c>
      <c r="P4" s="234"/>
      <c r="Q4" s="235"/>
      <c r="R4" s="233" t="s">
        <v>23</v>
      </c>
      <c r="S4" s="234"/>
      <c r="T4" s="235"/>
      <c r="U4" s="233" t="s">
        <v>24</v>
      </c>
      <c r="V4" s="234"/>
      <c r="W4" s="235"/>
      <c r="X4" s="233" t="s">
        <v>26</v>
      </c>
      <c r="Y4" s="234"/>
      <c r="Z4" s="235"/>
      <c r="AA4" s="233" t="s">
        <v>19</v>
      </c>
      <c r="AB4" s="234"/>
      <c r="AC4" s="235"/>
      <c r="AD4" s="6"/>
    </row>
    <row r="5" spans="1:30" ht="36.75" customHeight="1" x14ac:dyDescent="0.6">
      <c r="A5" s="232"/>
      <c r="B5" s="232"/>
      <c r="C5" s="237"/>
      <c r="D5" s="232"/>
      <c r="E5" s="240"/>
      <c r="F5" s="14" t="s">
        <v>8</v>
      </c>
      <c r="G5" s="12" t="s">
        <v>9</v>
      </c>
      <c r="H5" s="188" t="s">
        <v>10</v>
      </c>
      <c r="I5" s="14" t="s">
        <v>8</v>
      </c>
      <c r="J5" s="12" t="s">
        <v>9</v>
      </c>
      <c r="K5" s="188" t="s">
        <v>10</v>
      </c>
      <c r="L5" s="14" t="s">
        <v>8</v>
      </c>
      <c r="M5" s="12" t="s">
        <v>9</v>
      </c>
      <c r="N5" s="188" t="s">
        <v>10</v>
      </c>
      <c r="O5" s="200" t="s">
        <v>8</v>
      </c>
      <c r="P5" s="201" t="s">
        <v>9</v>
      </c>
      <c r="Q5" s="202" t="s">
        <v>10</v>
      </c>
      <c r="R5" s="14" t="s">
        <v>8</v>
      </c>
      <c r="S5" s="12" t="s">
        <v>9</v>
      </c>
      <c r="T5" s="188" t="s">
        <v>10</v>
      </c>
      <c r="U5" s="14" t="s">
        <v>8</v>
      </c>
      <c r="V5" s="12" t="s">
        <v>9</v>
      </c>
      <c r="W5" s="188" t="s">
        <v>10</v>
      </c>
      <c r="X5" s="200" t="s">
        <v>8</v>
      </c>
      <c r="Y5" s="201" t="s">
        <v>9</v>
      </c>
      <c r="Z5" s="204" t="s">
        <v>10</v>
      </c>
      <c r="AA5" s="206" t="s">
        <v>8</v>
      </c>
      <c r="AB5" s="206" t="s">
        <v>9</v>
      </c>
      <c r="AC5" s="207" t="s">
        <v>10</v>
      </c>
      <c r="AD5" s="6"/>
    </row>
    <row r="6" spans="1:30" x14ac:dyDescent="0.6">
      <c r="A6" s="12">
        <v>1</v>
      </c>
      <c r="B6" s="77" t="s">
        <v>161</v>
      </c>
      <c r="C6" s="72" t="s">
        <v>177</v>
      </c>
      <c r="D6" s="133" t="s">
        <v>165</v>
      </c>
      <c r="E6" s="13"/>
      <c r="F6" s="210">
        <v>331</v>
      </c>
      <c r="G6" s="211">
        <v>58</v>
      </c>
      <c r="H6" s="22">
        <f t="shared" ref="H6:H7" si="0">G6+F6</f>
        <v>389</v>
      </c>
      <c r="I6" s="210">
        <v>290</v>
      </c>
      <c r="J6" s="211">
        <v>39</v>
      </c>
      <c r="K6" s="22">
        <f t="shared" ref="K6:K7" si="1">J6+I6</f>
        <v>329</v>
      </c>
      <c r="L6" s="210">
        <v>296</v>
      </c>
      <c r="M6" s="211">
        <v>28</v>
      </c>
      <c r="N6" s="22">
        <f t="shared" ref="N6:N7" si="2">M6+L6</f>
        <v>324</v>
      </c>
      <c r="O6" s="203">
        <v>943</v>
      </c>
      <c r="P6" s="203">
        <v>128</v>
      </c>
      <c r="Q6" s="198">
        <f t="shared" ref="Q6:Q7" si="3">P6+O6</f>
        <v>1071</v>
      </c>
      <c r="R6" s="210">
        <v>251</v>
      </c>
      <c r="S6" s="211">
        <v>42</v>
      </c>
      <c r="T6" s="22">
        <f t="shared" ref="T6:T7" si="4">S6+R6</f>
        <v>293</v>
      </c>
      <c r="U6" s="210">
        <v>217</v>
      </c>
      <c r="V6" s="211">
        <v>42</v>
      </c>
      <c r="W6" s="22">
        <f t="shared" ref="W6:W7" si="5">V6+U6</f>
        <v>259</v>
      </c>
      <c r="X6" s="199">
        <f t="shared" ref="X6:X7" si="6">U6+R6</f>
        <v>468</v>
      </c>
      <c r="Y6" s="199">
        <f t="shared" ref="Y6:Y7" si="7">V6+S6</f>
        <v>84</v>
      </c>
      <c r="Z6" s="199">
        <f t="shared" ref="Z6:Z7" si="8">SUM(X6:Y6)</f>
        <v>552</v>
      </c>
      <c r="AA6" s="208">
        <f t="shared" ref="AA6:AA7" si="9">X6+O6</f>
        <v>1411</v>
      </c>
      <c r="AB6" s="208">
        <f t="shared" ref="AA6:AB10" si="10">Y6+P6</f>
        <v>212</v>
      </c>
      <c r="AC6" s="208">
        <f t="shared" ref="AC6:AC7" si="11">AB6+AA6</f>
        <v>1623</v>
      </c>
      <c r="AD6" s="6"/>
    </row>
    <row r="7" spans="1:30" x14ac:dyDescent="0.6">
      <c r="A7" s="12">
        <v>2</v>
      </c>
      <c r="B7" s="77" t="s">
        <v>162</v>
      </c>
      <c r="C7" s="72" t="s">
        <v>178</v>
      </c>
      <c r="D7" s="133" t="s">
        <v>165</v>
      </c>
      <c r="F7" s="148">
        <v>71</v>
      </c>
      <c r="G7" s="148">
        <v>18</v>
      </c>
      <c r="H7" s="22">
        <f t="shared" si="0"/>
        <v>89</v>
      </c>
      <c r="I7" s="148">
        <v>55</v>
      </c>
      <c r="J7" s="148">
        <v>28</v>
      </c>
      <c r="K7" s="22">
        <f t="shared" si="1"/>
        <v>83</v>
      </c>
      <c r="L7" s="148">
        <v>58</v>
      </c>
      <c r="M7" s="148">
        <v>20</v>
      </c>
      <c r="N7" s="22">
        <f t="shared" si="2"/>
        <v>78</v>
      </c>
      <c r="O7" s="198">
        <v>184</v>
      </c>
      <c r="P7" s="198">
        <v>66</v>
      </c>
      <c r="Q7" s="198">
        <f t="shared" si="3"/>
        <v>250</v>
      </c>
      <c r="R7" s="148">
        <v>75</v>
      </c>
      <c r="S7" s="148">
        <v>31</v>
      </c>
      <c r="T7" s="22">
        <f t="shared" si="4"/>
        <v>106</v>
      </c>
      <c r="U7" s="148">
        <v>57</v>
      </c>
      <c r="V7" s="148">
        <v>21</v>
      </c>
      <c r="W7" s="22">
        <f t="shared" si="5"/>
        <v>78</v>
      </c>
      <c r="X7" s="199">
        <f t="shared" si="6"/>
        <v>132</v>
      </c>
      <c r="Y7" s="199">
        <f t="shared" si="7"/>
        <v>52</v>
      </c>
      <c r="Z7" s="199">
        <f t="shared" si="8"/>
        <v>184</v>
      </c>
      <c r="AA7" s="208">
        <f t="shared" si="9"/>
        <v>316</v>
      </c>
      <c r="AB7" s="208">
        <f t="shared" si="10"/>
        <v>118</v>
      </c>
      <c r="AC7" s="208">
        <f t="shared" si="11"/>
        <v>434</v>
      </c>
      <c r="AD7" s="6"/>
    </row>
    <row r="8" spans="1:30" x14ac:dyDescent="0.6">
      <c r="A8" s="12">
        <v>3</v>
      </c>
      <c r="B8" s="17" t="s">
        <v>172</v>
      </c>
      <c r="C8" s="72" t="s">
        <v>246</v>
      </c>
      <c r="D8" s="133" t="s">
        <v>165</v>
      </c>
      <c r="E8" s="65"/>
      <c r="F8" s="22">
        <v>33</v>
      </c>
      <c r="G8" s="22">
        <v>198</v>
      </c>
      <c r="H8" s="22">
        <f>G8+F8</f>
        <v>231</v>
      </c>
      <c r="I8" s="22">
        <v>34</v>
      </c>
      <c r="J8" s="22">
        <v>175</v>
      </c>
      <c r="K8" s="22">
        <f>J8+I8</f>
        <v>209</v>
      </c>
      <c r="L8" s="22">
        <v>41</v>
      </c>
      <c r="M8" s="22">
        <v>179</v>
      </c>
      <c r="N8" s="22">
        <f>M8+L8</f>
        <v>220</v>
      </c>
      <c r="O8" s="198">
        <f t="shared" ref="O8:P10" si="12">L8+I8+F8</f>
        <v>108</v>
      </c>
      <c r="P8" s="198">
        <f t="shared" si="12"/>
        <v>552</v>
      </c>
      <c r="Q8" s="198">
        <f>P8+O8</f>
        <v>660</v>
      </c>
      <c r="R8" s="22">
        <v>24</v>
      </c>
      <c r="S8" s="22">
        <v>143</v>
      </c>
      <c r="T8" s="22">
        <f>S8+R8</f>
        <v>167</v>
      </c>
      <c r="U8" s="22">
        <v>18</v>
      </c>
      <c r="V8" s="22">
        <v>140</v>
      </c>
      <c r="W8" s="22">
        <f>V8+U8</f>
        <v>158</v>
      </c>
      <c r="X8" s="199">
        <f>U8+R8</f>
        <v>42</v>
      </c>
      <c r="Y8" s="199">
        <f>V8+S8</f>
        <v>283</v>
      </c>
      <c r="Z8" s="199">
        <f>SUM(X8:Y8)</f>
        <v>325</v>
      </c>
      <c r="AA8" s="208">
        <f>X8+O8</f>
        <v>150</v>
      </c>
      <c r="AB8" s="208">
        <f t="shared" si="10"/>
        <v>835</v>
      </c>
      <c r="AC8" s="208">
        <f>AB8+AA8</f>
        <v>985</v>
      </c>
      <c r="AD8" s="6"/>
    </row>
    <row r="9" spans="1:30" x14ac:dyDescent="0.6">
      <c r="A9" s="12">
        <v>4</v>
      </c>
      <c r="B9" s="19" t="s">
        <v>163</v>
      </c>
      <c r="C9" s="72" t="s">
        <v>180</v>
      </c>
      <c r="D9" s="133" t="s">
        <v>165</v>
      </c>
      <c r="E9" s="13"/>
      <c r="F9" s="149">
        <v>110</v>
      </c>
      <c r="G9" s="149">
        <v>44</v>
      </c>
      <c r="H9" s="149">
        <v>154</v>
      </c>
      <c r="I9" s="149">
        <v>84</v>
      </c>
      <c r="J9" s="149">
        <v>45</v>
      </c>
      <c r="K9" s="149">
        <v>129</v>
      </c>
      <c r="L9" s="149">
        <v>169</v>
      </c>
      <c r="M9" s="149">
        <v>40</v>
      </c>
      <c r="N9" s="149">
        <v>209</v>
      </c>
      <c r="O9" s="198">
        <v>363</v>
      </c>
      <c r="P9" s="198">
        <v>129</v>
      </c>
      <c r="Q9" s="198">
        <v>492</v>
      </c>
      <c r="R9" s="150">
        <v>58</v>
      </c>
      <c r="S9" s="150">
        <v>35</v>
      </c>
      <c r="T9" s="150">
        <v>93</v>
      </c>
      <c r="U9" s="150">
        <v>63</v>
      </c>
      <c r="V9" s="150">
        <v>20</v>
      </c>
      <c r="W9" s="150">
        <v>83</v>
      </c>
      <c r="X9" s="209">
        <v>121</v>
      </c>
      <c r="Y9" s="209">
        <v>55</v>
      </c>
      <c r="Z9" s="209">
        <v>176</v>
      </c>
      <c r="AA9" s="208">
        <v>484</v>
      </c>
      <c r="AB9" s="208">
        <v>184</v>
      </c>
      <c r="AC9" s="208">
        <v>668</v>
      </c>
      <c r="AD9" s="6"/>
    </row>
    <row r="10" spans="1:30" s="21" customFormat="1" x14ac:dyDescent="0.6">
      <c r="A10" s="18">
        <v>5</v>
      </c>
      <c r="B10" s="19" t="s">
        <v>164</v>
      </c>
      <c r="C10" s="72" t="s">
        <v>166</v>
      </c>
      <c r="D10" s="22" t="s">
        <v>165</v>
      </c>
      <c r="E10" s="17"/>
      <c r="F10" s="212">
        <v>36</v>
      </c>
      <c r="G10" s="212">
        <v>15</v>
      </c>
      <c r="H10" s="151">
        <f>G10+F10</f>
        <v>51</v>
      </c>
      <c r="I10" s="212">
        <v>14</v>
      </c>
      <c r="J10" s="212">
        <v>4</v>
      </c>
      <c r="K10" s="151">
        <f>J10+I10</f>
        <v>18</v>
      </c>
      <c r="L10" s="212">
        <v>25</v>
      </c>
      <c r="M10" s="212">
        <v>14</v>
      </c>
      <c r="N10" s="151">
        <f>M10+L10</f>
        <v>39</v>
      </c>
      <c r="O10" s="198">
        <f t="shared" si="12"/>
        <v>75</v>
      </c>
      <c r="P10" s="198">
        <f t="shared" si="12"/>
        <v>33</v>
      </c>
      <c r="Q10" s="198">
        <f>P10+O10</f>
        <v>108</v>
      </c>
      <c r="R10" s="212">
        <v>18</v>
      </c>
      <c r="S10" s="212">
        <v>5</v>
      </c>
      <c r="T10" s="151">
        <f>S10+R10</f>
        <v>23</v>
      </c>
      <c r="U10" s="212">
        <v>14</v>
      </c>
      <c r="V10" s="212">
        <v>13</v>
      </c>
      <c r="W10" s="151">
        <f>V10+U10</f>
        <v>27</v>
      </c>
      <c r="X10" s="205">
        <f t="shared" ref="X10:Y10" si="13">U10+R10</f>
        <v>32</v>
      </c>
      <c r="Y10" s="205">
        <f t="shared" si="13"/>
        <v>18</v>
      </c>
      <c r="Z10" s="205">
        <f>SUM(X10:Y10)</f>
        <v>50</v>
      </c>
      <c r="AA10" s="208">
        <f t="shared" si="10"/>
        <v>107</v>
      </c>
      <c r="AB10" s="208">
        <f t="shared" si="10"/>
        <v>51</v>
      </c>
      <c r="AC10" s="208">
        <f>AB10+AA10</f>
        <v>158</v>
      </c>
      <c r="AD10" s="20"/>
    </row>
    <row r="11" spans="1:30" s="8" customFormat="1" x14ac:dyDescent="0.6">
      <c r="A11" s="9"/>
      <c r="B11" s="42" t="s">
        <v>10</v>
      </c>
      <c r="C11" s="75"/>
      <c r="D11" s="43"/>
      <c r="E11" s="44"/>
      <c r="F11" s="73">
        <f>SUM(F6:F10)</f>
        <v>581</v>
      </c>
      <c r="G11" s="73">
        <f>SUM(G6:G10)</f>
        <v>333</v>
      </c>
      <c r="H11" s="73">
        <f t="shared" ref="H11:Z11" si="14">SUM(H6:H10)</f>
        <v>914</v>
      </c>
      <c r="I11" s="73">
        <f t="shared" si="14"/>
        <v>477</v>
      </c>
      <c r="J11" s="73">
        <f t="shared" si="14"/>
        <v>291</v>
      </c>
      <c r="K11" s="73">
        <f t="shared" si="14"/>
        <v>768</v>
      </c>
      <c r="L11" s="73">
        <f t="shared" si="14"/>
        <v>589</v>
      </c>
      <c r="M11" s="73">
        <f t="shared" si="14"/>
        <v>281</v>
      </c>
      <c r="N11" s="73">
        <f t="shared" si="14"/>
        <v>870</v>
      </c>
      <c r="O11" s="73">
        <f t="shared" si="14"/>
        <v>1673</v>
      </c>
      <c r="P11" s="73">
        <f t="shared" si="14"/>
        <v>908</v>
      </c>
      <c r="Q11" s="73">
        <f t="shared" si="14"/>
        <v>2581</v>
      </c>
      <c r="R11" s="73">
        <f t="shared" ref="R11:W11" si="15">SUM(R6:R10)</f>
        <v>426</v>
      </c>
      <c r="S11" s="73">
        <f t="shared" si="15"/>
        <v>256</v>
      </c>
      <c r="T11" s="73">
        <f t="shared" si="15"/>
        <v>682</v>
      </c>
      <c r="U11" s="73">
        <f t="shared" si="15"/>
        <v>369</v>
      </c>
      <c r="V11" s="73">
        <f t="shared" si="15"/>
        <v>236</v>
      </c>
      <c r="W11" s="73">
        <f t="shared" si="15"/>
        <v>605</v>
      </c>
      <c r="X11" s="73">
        <f t="shared" si="14"/>
        <v>795</v>
      </c>
      <c r="Y11" s="73">
        <f t="shared" si="14"/>
        <v>492</v>
      </c>
      <c r="Z11" s="73">
        <f t="shared" si="14"/>
        <v>1287</v>
      </c>
      <c r="AA11" s="73">
        <f t="shared" ref="AA11" si="16">O11+X11</f>
        <v>2468</v>
      </c>
      <c r="AB11" s="73">
        <f t="shared" ref="AB11" si="17">P11+Y11</f>
        <v>1400</v>
      </c>
      <c r="AC11" s="73">
        <f t="shared" ref="AC11" si="18">AA11+AB11</f>
        <v>3868</v>
      </c>
      <c r="AD11" s="16"/>
    </row>
    <row r="14" spans="1:30" x14ac:dyDescent="0.6">
      <c r="B14" s="213">
        <v>44082</v>
      </c>
    </row>
  </sheetData>
  <mergeCells count="20">
    <mergeCell ref="D3:E3"/>
    <mergeCell ref="E4:E5"/>
    <mergeCell ref="R3:AC3"/>
    <mergeCell ref="A1:Q1"/>
    <mergeCell ref="A2:Q2"/>
    <mergeCell ref="R1:AC1"/>
    <mergeCell ref="R2:AC2"/>
    <mergeCell ref="B3:B5"/>
    <mergeCell ref="A3:A5"/>
    <mergeCell ref="AA4:AC4"/>
    <mergeCell ref="F4:H4"/>
    <mergeCell ref="I4:K4"/>
    <mergeCell ref="L4:N4"/>
    <mergeCell ref="R4:T4"/>
    <mergeCell ref="F3:Q3"/>
    <mergeCell ref="D4:D5"/>
    <mergeCell ref="U4:W4"/>
    <mergeCell ref="O4:Q4"/>
    <mergeCell ref="X4:Z4"/>
    <mergeCell ref="C4:C5"/>
  </mergeCells>
  <phoneticPr fontId="0" type="noConversion"/>
  <pageMargins left="0.5" right="0.5" top="1" bottom="1" header="0.5" footer="0.5"/>
  <pageSetup paperSize="9" orientation="landscape" horizontalDpi="360" verticalDpi="180" r:id="rId1"/>
  <headerFooter alignWithMargins="0">
    <oddHeader>&amp;F</oddHeader>
    <oddFooter>หน้า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BA184"/>
  <sheetViews>
    <sheetView zoomScaleNormal="100" workbookViewId="0">
      <pane xSplit="2" ySplit="4" topLeftCell="V89" activePane="bottomRight" state="frozen"/>
      <selection pane="topRight" activeCell="D1" sqref="D1"/>
      <selection pane="bottomLeft" activeCell="A4" sqref="A4"/>
      <selection pane="bottomRight" activeCell="O105" sqref="O105"/>
    </sheetView>
  </sheetViews>
  <sheetFormatPr defaultColWidth="9.375" defaultRowHeight="21" x14ac:dyDescent="0.6"/>
  <cols>
    <col min="1" max="1" width="3.5" style="48" bestFit="1" customWidth="1"/>
    <col min="2" max="2" width="35.125" style="55" bestFit="1" customWidth="1"/>
    <col min="3" max="3" width="5.125" style="55" bestFit="1" customWidth="1"/>
    <col min="4" max="4" width="16.125" style="55" bestFit="1" customWidth="1"/>
    <col min="5" max="5" width="9.875" style="55" bestFit="1" customWidth="1"/>
    <col min="6" max="6" width="7.625" style="48" bestFit="1" customWidth="1"/>
    <col min="7" max="7" width="6" style="48" bestFit="1" customWidth="1"/>
    <col min="8" max="8" width="7.625" style="48" bestFit="1" customWidth="1"/>
    <col min="9" max="10" width="6" style="48" bestFit="1" customWidth="1"/>
    <col min="11" max="11" width="7.625" style="48" bestFit="1" customWidth="1"/>
    <col min="12" max="13" width="6" style="48" bestFit="1" customWidth="1"/>
    <col min="14" max="14" width="7.625" style="48" bestFit="1" customWidth="1"/>
    <col min="15" max="15" width="10.5" style="48" bestFit="1" customWidth="1"/>
    <col min="16" max="17" width="7.625" style="48" bestFit="1" customWidth="1"/>
    <col min="18" max="19" width="6" style="48" bestFit="1" customWidth="1"/>
    <col min="20" max="20" width="7.625" style="48" bestFit="1" customWidth="1"/>
    <col min="21" max="22" width="6" style="48" bestFit="1" customWidth="1"/>
    <col min="23" max="23" width="7.625" style="48" bestFit="1" customWidth="1"/>
    <col min="24" max="25" width="6" style="48" bestFit="1" customWidth="1"/>
    <col min="26" max="32" width="7.625" style="48" bestFit="1" customWidth="1"/>
    <col min="33" max="34" width="6" style="48" bestFit="1" customWidth="1"/>
    <col min="35" max="35" width="7.625" style="48" bestFit="1" customWidth="1"/>
    <col min="36" max="36" width="11.875" style="48" bestFit="1" customWidth="1"/>
    <col min="37" max="38" width="8.875" style="48" bestFit="1" customWidth="1"/>
    <col min="39" max="47" width="6" style="48" bestFit="1" customWidth="1"/>
    <col min="48" max="48" width="11.875" style="48" bestFit="1" customWidth="1"/>
    <col min="49" max="49" width="6" style="48" bestFit="1" customWidth="1"/>
    <col min="50" max="52" width="7.625" style="48" bestFit="1" customWidth="1"/>
    <col min="53" max="53" width="8.875" style="48" bestFit="1" customWidth="1"/>
    <col min="54" max="16384" width="9.375" style="48"/>
  </cols>
  <sheetData>
    <row r="1" spans="1:53" x14ac:dyDescent="0.6">
      <c r="B1" s="49" t="s">
        <v>252</v>
      </c>
      <c r="C1" s="49"/>
      <c r="D1" s="49"/>
      <c r="E1" s="4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</row>
    <row r="2" spans="1:53" x14ac:dyDescent="0.6">
      <c r="B2" s="49" t="s">
        <v>201</v>
      </c>
      <c r="C2" s="49"/>
      <c r="D2" s="49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3" s="52" customFormat="1" x14ac:dyDescent="0.6">
      <c r="A3" s="244" t="s">
        <v>202</v>
      </c>
      <c r="B3" s="246" t="s">
        <v>0</v>
      </c>
      <c r="C3" s="51" t="s">
        <v>59</v>
      </c>
      <c r="D3" s="51" t="s">
        <v>30</v>
      </c>
      <c r="E3" s="51"/>
      <c r="F3" s="248" t="s">
        <v>203</v>
      </c>
      <c r="G3" s="249"/>
      <c r="H3" s="250"/>
      <c r="I3" s="248" t="s">
        <v>204</v>
      </c>
      <c r="J3" s="249"/>
      <c r="K3" s="250"/>
      <c r="L3" s="248" t="s">
        <v>205</v>
      </c>
      <c r="M3" s="249"/>
      <c r="N3" s="250"/>
      <c r="O3" s="248" t="s">
        <v>206</v>
      </c>
      <c r="P3" s="249"/>
      <c r="Q3" s="250"/>
      <c r="R3" s="248" t="s">
        <v>207</v>
      </c>
      <c r="S3" s="249"/>
      <c r="T3" s="250"/>
      <c r="U3" s="248" t="s">
        <v>12</v>
      </c>
      <c r="V3" s="249"/>
      <c r="W3" s="250"/>
      <c r="X3" s="248" t="s">
        <v>13</v>
      </c>
      <c r="Y3" s="249"/>
      <c r="Z3" s="250"/>
      <c r="AA3" s="248" t="s">
        <v>14</v>
      </c>
      <c r="AB3" s="249"/>
      <c r="AC3" s="250"/>
      <c r="AD3" s="248" t="s">
        <v>15</v>
      </c>
      <c r="AE3" s="249"/>
      <c r="AF3" s="250"/>
      <c r="AG3" s="248" t="s">
        <v>16</v>
      </c>
      <c r="AH3" s="249"/>
      <c r="AI3" s="250"/>
      <c r="AJ3" s="248" t="s">
        <v>208</v>
      </c>
      <c r="AK3" s="249"/>
      <c r="AL3" s="250"/>
      <c r="AM3" s="248" t="s">
        <v>209</v>
      </c>
      <c r="AN3" s="249"/>
      <c r="AO3" s="250"/>
      <c r="AP3" s="248" t="s">
        <v>2</v>
      </c>
      <c r="AQ3" s="249"/>
      <c r="AR3" s="250"/>
      <c r="AS3" s="248" t="s">
        <v>3</v>
      </c>
      <c r="AT3" s="249"/>
      <c r="AU3" s="250"/>
      <c r="AV3" s="248" t="s">
        <v>210</v>
      </c>
      <c r="AW3" s="249"/>
      <c r="AX3" s="250"/>
      <c r="AY3" s="196" t="s">
        <v>256</v>
      </c>
      <c r="AZ3" s="196"/>
      <c r="BA3" s="196"/>
    </row>
    <row r="4" spans="1:53" s="52" customFormat="1" x14ac:dyDescent="0.6">
      <c r="A4" s="245"/>
      <c r="B4" s="247"/>
      <c r="C4" s="53" t="s">
        <v>60</v>
      </c>
      <c r="D4" s="53" t="s">
        <v>211</v>
      </c>
      <c r="E4" s="53" t="s">
        <v>212</v>
      </c>
      <c r="F4" s="179" t="s">
        <v>8</v>
      </c>
      <c r="G4" s="179" t="s">
        <v>9</v>
      </c>
      <c r="H4" s="179" t="s">
        <v>213</v>
      </c>
      <c r="I4" s="179" t="s">
        <v>8</v>
      </c>
      <c r="J4" s="179" t="s">
        <v>9</v>
      </c>
      <c r="K4" s="179" t="s">
        <v>213</v>
      </c>
      <c r="L4" s="179" t="s">
        <v>8</v>
      </c>
      <c r="M4" s="179" t="s">
        <v>9</v>
      </c>
      <c r="N4" s="179" t="s">
        <v>213</v>
      </c>
      <c r="O4" s="180" t="s">
        <v>8</v>
      </c>
      <c r="P4" s="180" t="s">
        <v>9</v>
      </c>
      <c r="Q4" s="180" t="s">
        <v>213</v>
      </c>
      <c r="R4" s="179" t="s">
        <v>8</v>
      </c>
      <c r="S4" s="179" t="s">
        <v>214</v>
      </c>
      <c r="T4" s="179" t="s">
        <v>213</v>
      </c>
      <c r="U4" s="179" t="s">
        <v>8</v>
      </c>
      <c r="V4" s="179" t="s">
        <v>214</v>
      </c>
      <c r="W4" s="179" t="s">
        <v>213</v>
      </c>
      <c r="X4" s="179" t="s">
        <v>8</v>
      </c>
      <c r="Y4" s="179" t="s">
        <v>214</v>
      </c>
      <c r="Z4" s="181" t="s">
        <v>213</v>
      </c>
      <c r="AA4" s="57" t="s">
        <v>8</v>
      </c>
      <c r="AB4" s="57" t="s">
        <v>214</v>
      </c>
      <c r="AC4" s="57" t="s">
        <v>213</v>
      </c>
      <c r="AD4" s="57" t="s">
        <v>8</v>
      </c>
      <c r="AE4" s="57" t="s">
        <v>214</v>
      </c>
      <c r="AF4" s="57" t="s">
        <v>213</v>
      </c>
      <c r="AG4" s="57" t="s">
        <v>8</v>
      </c>
      <c r="AH4" s="57" t="s">
        <v>214</v>
      </c>
      <c r="AI4" s="57" t="s">
        <v>213</v>
      </c>
      <c r="AJ4" s="182" t="s">
        <v>8</v>
      </c>
      <c r="AK4" s="182" t="s">
        <v>214</v>
      </c>
      <c r="AL4" s="182" t="s">
        <v>213</v>
      </c>
      <c r="AM4" s="57" t="s">
        <v>8</v>
      </c>
      <c r="AN4" s="57" t="s">
        <v>214</v>
      </c>
      <c r="AO4" s="57" t="s">
        <v>213</v>
      </c>
      <c r="AP4" s="57" t="s">
        <v>8</v>
      </c>
      <c r="AQ4" s="57" t="s">
        <v>214</v>
      </c>
      <c r="AR4" s="57" t="s">
        <v>213</v>
      </c>
      <c r="AS4" s="57" t="s">
        <v>8</v>
      </c>
      <c r="AT4" s="57" t="s">
        <v>214</v>
      </c>
      <c r="AU4" s="57" t="s">
        <v>213</v>
      </c>
      <c r="AV4" s="57" t="s">
        <v>8</v>
      </c>
      <c r="AW4" s="57" t="s">
        <v>214</v>
      </c>
      <c r="AX4" s="57" t="s">
        <v>213</v>
      </c>
      <c r="AY4" s="197" t="s">
        <v>8</v>
      </c>
      <c r="AZ4" s="197" t="s">
        <v>9</v>
      </c>
      <c r="BA4" s="197" t="s">
        <v>10</v>
      </c>
    </row>
    <row r="5" spans="1:53" x14ac:dyDescent="0.6">
      <c r="A5" s="54">
        <v>1</v>
      </c>
      <c r="B5" s="1" t="s">
        <v>43</v>
      </c>
      <c r="C5" s="78"/>
      <c r="D5" s="78" t="s">
        <v>247</v>
      </c>
      <c r="E5" s="174"/>
      <c r="F5" s="191">
        <v>0</v>
      </c>
      <c r="G5" s="191">
        <v>0</v>
      </c>
      <c r="H5" s="191">
        <v>0</v>
      </c>
      <c r="I5" s="191">
        <v>10</v>
      </c>
      <c r="J5" s="191">
        <v>4</v>
      </c>
      <c r="K5" s="191">
        <v>14</v>
      </c>
      <c r="L5" s="191">
        <v>5</v>
      </c>
      <c r="M5" s="191">
        <v>6</v>
      </c>
      <c r="N5" s="191">
        <v>11</v>
      </c>
      <c r="O5" s="192">
        <f>L5+I5+F5</f>
        <v>15</v>
      </c>
      <c r="P5" s="192">
        <f>M5+J5+G5</f>
        <v>10</v>
      </c>
      <c r="Q5" s="192">
        <f>P5+O5</f>
        <v>25</v>
      </c>
      <c r="R5" s="184">
        <v>8</v>
      </c>
      <c r="S5" s="184">
        <v>5</v>
      </c>
      <c r="T5" s="184">
        <v>13</v>
      </c>
      <c r="U5" s="184">
        <v>5</v>
      </c>
      <c r="V5" s="184">
        <v>7</v>
      </c>
      <c r="W5" s="184">
        <v>12</v>
      </c>
      <c r="X5" s="184">
        <v>8</v>
      </c>
      <c r="Y5" s="184">
        <v>9</v>
      </c>
      <c r="Z5" s="184">
        <v>17</v>
      </c>
      <c r="AA5" s="184">
        <v>4</v>
      </c>
      <c r="AB5" s="184">
        <v>6</v>
      </c>
      <c r="AC5" s="184">
        <v>10</v>
      </c>
      <c r="AD5" s="184">
        <v>4</v>
      </c>
      <c r="AE5" s="184">
        <v>6</v>
      </c>
      <c r="AF5" s="184">
        <v>10</v>
      </c>
      <c r="AG5" s="185">
        <v>5</v>
      </c>
      <c r="AH5" s="185">
        <v>7</v>
      </c>
      <c r="AI5" s="185">
        <v>12</v>
      </c>
      <c r="AJ5" s="195">
        <f>AG5+AD5+X5+U5+R5</f>
        <v>30</v>
      </c>
      <c r="AK5" s="195">
        <f>AH5+AE5+AB5+Y5+V5+S5</f>
        <v>40</v>
      </c>
      <c r="AL5" s="195">
        <f>AK5+AJ5</f>
        <v>70</v>
      </c>
      <c r="AM5" s="185">
        <v>8</v>
      </c>
      <c r="AN5" s="185">
        <v>4</v>
      </c>
      <c r="AO5" s="185">
        <v>12</v>
      </c>
      <c r="AP5" s="185">
        <v>7</v>
      </c>
      <c r="AQ5" s="185">
        <v>4</v>
      </c>
      <c r="AR5" s="185">
        <v>11</v>
      </c>
      <c r="AS5" s="185">
        <v>3</v>
      </c>
      <c r="AT5" s="185">
        <v>10</v>
      </c>
      <c r="AU5" s="185">
        <v>13</v>
      </c>
      <c r="AV5" s="186">
        <f>AS5+AP5+AM5</f>
        <v>18</v>
      </c>
      <c r="AW5" s="186">
        <f>AT5+AN5</f>
        <v>14</v>
      </c>
      <c r="AX5" s="186">
        <f>AV5+AW5</f>
        <v>32</v>
      </c>
      <c r="AY5" s="193">
        <f t="shared" ref="AY5:AZ68" si="0">AV5+AJ5+O5</f>
        <v>63</v>
      </c>
      <c r="AZ5" s="193">
        <f t="shared" si="0"/>
        <v>64</v>
      </c>
      <c r="BA5" s="193">
        <f>AZ5+AY5</f>
        <v>127</v>
      </c>
    </row>
    <row r="6" spans="1:53" x14ac:dyDescent="0.6">
      <c r="A6" s="54">
        <v>2</v>
      </c>
      <c r="B6" s="2" t="s">
        <v>44</v>
      </c>
      <c r="C6" s="79"/>
      <c r="D6" s="79" t="s">
        <v>247</v>
      </c>
      <c r="E6" s="175"/>
      <c r="F6" s="191">
        <v>0</v>
      </c>
      <c r="G6" s="191">
        <v>0</v>
      </c>
      <c r="H6" s="191">
        <v>0</v>
      </c>
      <c r="I6" s="191">
        <v>2</v>
      </c>
      <c r="J6" s="191">
        <v>1</v>
      </c>
      <c r="K6" s="191">
        <v>3</v>
      </c>
      <c r="L6" s="191">
        <v>2</v>
      </c>
      <c r="M6" s="191">
        <v>6</v>
      </c>
      <c r="N6" s="191">
        <v>8</v>
      </c>
      <c r="O6" s="192">
        <f t="shared" ref="O6:O69" si="1">L6+I6+F6</f>
        <v>4</v>
      </c>
      <c r="P6" s="192">
        <f t="shared" ref="P6:P69" si="2">M6+J6+G6</f>
        <v>7</v>
      </c>
      <c r="Q6" s="192">
        <f t="shared" ref="Q6:Q69" si="3">P6+O6</f>
        <v>11</v>
      </c>
      <c r="R6" s="184">
        <v>5</v>
      </c>
      <c r="S6" s="184">
        <v>2</v>
      </c>
      <c r="T6" s="184">
        <v>7</v>
      </c>
      <c r="U6" s="184">
        <v>4</v>
      </c>
      <c r="V6" s="184">
        <v>3</v>
      </c>
      <c r="W6" s="184">
        <v>7</v>
      </c>
      <c r="X6" s="184">
        <v>9</v>
      </c>
      <c r="Y6" s="184">
        <v>3</v>
      </c>
      <c r="Z6" s="184">
        <v>12</v>
      </c>
      <c r="AA6" s="184">
        <v>9</v>
      </c>
      <c r="AB6" s="184">
        <v>7</v>
      </c>
      <c r="AC6" s="184">
        <v>16</v>
      </c>
      <c r="AD6" s="184">
        <v>8</v>
      </c>
      <c r="AE6" s="184">
        <v>3</v>
      </c>
      <c r="AF6" s="184">
        <v>11</v>
      </c>
      <c r="AG6" s="185">
        <v>9</v>
      </c>
      <c r="AH6" s="185">
        <v>2</v>
      </c>
      <c r="AI6" s="185">
        <v>11</v>
      </c>
      <c r="AJ6" s="195">
        <f t="shared" ref="AJ6:AJ69" si="4">AG6+AD6+X6+U6+R6</f>
        <v>35</v>
      </c>
      <c r="AK6" s="195">
        <f t="shared" ref="AK6:AK69" si="5">AH6+AE6+AB6+Y6+V6+S6</f>
        <v>20</v>
      </c>
      <c r="AL6" s="195">
        <f t="shared" ref="AL6:AL69" si="6">AK6+AJ6</f>
        <v>55</v>
      </c>
      <c r="AM6" s="185">
        <v>0</v>
      </c>
      <c r="AN6" s="185">
        <v>0</v>
      </c>
      <c r="AO6" s="185">
        <v>0</v>
      </c>
      <c r="AP6" s="185">
        <v>0</v>
      </c>
      <c r="AQ6" s="185">
        <v>0</v>
      </c>
      <c r="AR6" s="185">
        <v>0</v>
      </c>
      <c r="AS6" s="185">
        <v>0</v>
      </c>
      <c r="AT6" s="185">
        <v>0</v>
      </c>
      <c r="AU6" s="185">
        <v>0</v>
      </c>
      <c r="AV6" s="186">
        <f t="shared" ref="AV6:AV69" si="7">AS6+AP6+AM6</f>
        <v>0</v>
      </c>
      <c r="AW6" s="186">
        <f t="shared" ref="AW6:AW69" si="8">AT6+AN6</f>
        <v>0</v>
      </c>
      <c r="AX6" s="186">
        <f t="shared" ref="AX6:AX69" si="9">AV6+AW6</f>
        <v>0</v>
      </c>
      <c r="AY6" s="193">
        <f t="shared" si="0"/>
        <v>39</v>
      </c>
      <c r="AZ6" s="193">
        <f t="shared" si="0"/>
        <v>27</v>
      </c>
      <c r="BA6" s="193">
        <f t="shared" ref="BA6:BA69" si="10">AZ6+AY6</f>
        <v>66</v>
      </c>
    </row>
    <row r="7" spans="1:53" x14ac:dyDescent="0.6">
      <c r="A7" s="54">
        <v>3</v>
      </c>
      <c r="B7" s="2" t="s">
        <v>45</v>
      </c>
      <c r="C7" s="79"/>
      <c r="D7" s="79" t="s">
        <v>247</v>
      </c>
      <c r="E7" s="175"/>
      <c r="F7" s="191">
        <v>0</v>
      </c>
      <c r="G7" s="191">
        <v>0</v>
      </c>
      <c r="H7" s="191">
        <v>0</v>
      </c>
      <c r="I7" s="191">
        <v>1</v>
      </c>
      <c r="J7" s="191">
        <v>3</v>
      </c>
      <c r="K7" s="191">
        <v>4</v>
      </c>
      <c r="L7" s="191">
        <v>4</v>
      </c>
      <c r="M7" s="191">
        <v>1</v>
      </c>
      <c r="N7" s="191">
        <v>5</v>
      </c>
      <c r="O7" s="192">
        <f t="shared" si="1"/>
        <v>5</v>
      </c>
      <c r="P7" s="192">
        <f t="shared" si="2"/>
        <v>4</v>
      </c>
      <c r="Q7" s="192">
        <f t="shared" si="3"/>
        <v>9</v>
      </c>
      <c r="R7" s="184">
        <v>0</v>
      </c>
      <c r="S7" s="184">
        <v>2</v>
      </c>
      <c r="T7" s="184">
        <v>2</v>
      </c>
      <c r="U7" s="184">
        <v>0</v>
      </c>
      <c r="V7" s="184">
        <v>0</v>
      </c>
      <c r="W7" s="184">
        <v>0</v>
      </c>
      <c r="X7" s="184">
        <v>2</v>
      </c>
      <c r="Y7" s="184">
        <v>2</v>
      </c>
      <c r="Z7" s="184">
        <v>4</v>
      </c>
      <c r="AA7" s="184">
        <v>2</v>
      </c>
      <c r="AB7" s="184">
        <v>0</v>
      </c>
      <c r="AC7" s="184">
        <v>2</v>
      </c>
      <c r="AD7" s="184">
        <v>3</v>
      </c>
      <c r="AE7" s="184">
        <v>1</v>
      </c>
      <c r="AF7" s="184">
        <v>4</v>
      </c>
      <c r="AG7" s="185">
        <v>1</v>
      </c>
      <c r="AH7" s="185">
        <v>1</v>
      </c>
      <c r="AI7" s="185">
        <v>2</v>
      </c>
      <c r="AJ7" s="195">
        <f t="shared" si="4"/>
        <v>6</v>
      </c>
      <c r="AK7" s="195">
        <f t="shared" si="5"/>
        <v>6</v>
      </c>
      <c r="AL7" s="195">
        <f t="shared" si="6"/>
        <v>12</v>
      </c>
      <c r="AM7" s="185">
        <v>0</v>
      </c>
      <c r="AN7" s="185">
        <v>0</v>
      </c>
      <c r="AO7" s="185">
        <v>0</v>
      </c>
      <c r="AP7" s="185">
        <v>0</v>
      </c>
      <c r="AQ7" s="185">
        <v>0</v>
      </c>
      <c r="AR7" s="185">
        <v>0</v>
      </c>
      <c r="AS7" s="185">
        <v>0</v>
      </c>
      <c r="AT7" s="185">
        <v>0</v>
      </c>
      <c r="AU7" s="185">
        <v>0</v>
      </c>
      <c r="AV7" s="186">
        <f t="shared" si="7"/>
        <v>0</v>
      </c>
      <c r="AW7" s="186">
        <f t="shared" si="8"/>
        <v>0</v>
      </c>
      <c r="AX7" s="186">
        <f t="shared" si="9"/>
        <v>0</v>
      </c>
      <c r="AY7" s="193">
        <f t="shared" si="0"/>
        <v>11</v>
      </c>
      <c r="AZ7" s="193">
        <f t="shared" si="0"/>
        <v>10</v>
      </c>
      <c r="BA7" s="193">
        <f t="shared" si="10"/>
        <v>21</v>
      </c>
    </row>
    <row r="8" spans="1:53" x14ac:dyDescent="0.6">
      <c r="A8" s="54">
        <v>4</v>
      </c>
      <c r="B8" s="2" t="s">
        <v>46</v>
      </c>
      <c r="C8" s="83"/>
      <c r="D8" s="79" t="s">
        <v>247</v>
      </c>
      <c r="E8" s="176"/>
      <c r="F8" s="191">
        <v>0</v>
      </c>
      <c r="G8" s="191">
        <v>0</v>
      </c>
      <c r="H8" s="191">
        <v>0</v>
      </c>
      <c r="I8" s="191">
        <v>5</v>
      </c>
      <c r="J8" s="191">
        <v>6</v>
      </c>
      <c r="K8" s="191">
        <v>11</v>
      </c>
      <c r="L8" s="191">
        <v>14</v>
      </c>
      <c r="M8" s="191">
        <v>7</v>
      </c>
      <c r="N8" s="191">
        <v>21</v>
      </c>
      <c r="O8" s="192">
        <f t="shared" si="1"/>
        <v>19</v>
      </c>
      <c r="P8" s="192">
        <f t="shared" si="2"/>
        <v>13</v>
      </c>
      <c r="Q8" s="192">
        <f t="shared" si="3"/>
        <v>32</v>
      </c>
      <c r="R8" s="184">
        <v>11</v>
      </c>
      <c r="S8" s="184">
        <v>5</v>
      </c>
      <c r="T8" s="184">
        <v>16</v>
      </c>
      <c r="U8" s="184">
        <v>9</v>
      </c>
      <c r="V8" s="184">
        <v>12</v>
      </c>
      <c r="W8" s="184">
        <v>21</v>
      </c>
      <c r="X8" s="184">
        <v>8</v>
      </c>
      <c r="Y8" s="184">
        <v>7</v>
      </c>
      <c r="Z8" s="184">
        <v>15</v>
      </c>
      <c r="AA8" s="184">
        <v>3</v>
      </c>
      <c r="AB8" s="184">
        <v>11</v>
      </c>
      <c r="AC8" s="184">
        <v>14</v>
      </c>
      <c r="AD8" s="184">
        <v>8</v>
      </c>
      <c r="AE8" s="184">
        <v>11</v>
      </c>
      <c r="AF8" s="184">
        <v>19</v>
      </c>
      <c r="AG8" s="185">
        <v>7</v>
      </c>
      <c r="AH8" s="185">
        <v>4</v>
      </c>
      <c r="AI8" s="185">
        <v>11</v>
      </c>
      <c r="AJ8" s="195">
        <f t="shared" si="4"/>
        <v>43</v>
      </c>
      <c r="AK8" s="195">
        <f t="shared" si="5"/>
        <v>50</v>
      </c>
      <c r="AL8" s="195">
        <f t="shared" si="6"/>
        <v>93</v>
      </c>
      <c r="AM8" s="185">
        <v>11</v>
      </c>
      <c r="AN8" s="185">
        <v>5</v>
      </c>
      <c r="AO8" s="185">
        <v>16</v>
      </c>
      <c r="AP8" s="185">
        <v>14</v>
      </c>
      <c r="AQ8" s="185">
        <v>0</v>
      </c>
      <c r="AR8" s="185">
        <v>14</v>
      </c>
      <c r="AS8" s="185">
        <v>6</v>
      </c>
      <c r="AT8" s="185">
        <v>6</v>
      </c>
      <c r="AU8" s="185">
        <v>12</v>
      </c>
      <c r="AV8" s="186">
        <f t="shared" si="7"/>
        <v>31</v>
      </c>
      <c r="AW8" s="186">
        <f t="shared" si="8"/>
        <v>11</v>
      </c>
      <c r="AX8" s="186">
        <f t="shared" si="9"/>
        <v>42</v>
      </c>
      <c r="AY8" s="193">
        <f t="shared" si="0"/>
        <v>93</v>
      </c>
      <c r="AZ8" s="193">
        <f t="shared" si="0"/>
        <v>74</v>
      </c>
      <c r="BA8" s="193">
        <f t="shared" si="10"/>
        <v>167</v>
      </c>
    </row>
    <row r="9" spans="1:53" x14ac:dyDescent="0.6">
      <c r="A9" s="54">
        <v>5</v>
      </c>
      <c r="B9" s="2" t="s">
        <v>47</v>
      </c>
      <c r="C9" s="79"/>
      <c r="D9" s="79" t="s">
        <v>247</v>
      </c>
      <c r="E9" s="175"/>
      <c r="F9" s="191">
        <v>0</v>
      </c>
      <c r="G9" s="191">
        <v>0</v>
      </c>
      <c r="H9" s="191">
        <v>0</v>
      </c>
      <c r="I9" s="191">
        <v>3</v>
      </c>
      <c r="J9" s="191">
        <v>0</v>
      </c>
      <c r="K9" s="191">
        <v>3</v>
      </c>
      <c r="L9" s="191">
        <v>5</v>
      </c>
      <c r="M9" s="191">
        <v>4</v>
      </c>
      <c r="N9" s="191">
        <v>9</v>
      </c>
      <c r="O9" s="192">
        <f t="shared" si="1"/>
        <v>8</v>
      </c>
      <c r="P9" s="192">
        <f t="shared" si="2"/>
        <v>4</v>
      </c>
      <c r="Q9" s="192">
        <f t="shared" si="3"/>
        <v>12</v>
      </c>
      <c r="R9" s="184">
        <v>4</v>
      </c>
      <c r="S9" s="184">
        <v>6</v>
      </c>
      <c r="T9" s="184">
        <v>10</v>
      </c>
      <c r="U9" s="184">
        <v>9</v>
      </c>
      <c r="V9" s="184">
        <v>4</v>
      </c>
      <c r="W9" s="184">
        <v>13</v>
      </c>
      <c r="X9" s="184">
        <v>5</v>
      </c>
      <c r="Y9" s="184">
        <v>2</v>
      </c>
      <c r="Z9" s="184">
        <v>7</v>
      </c>
      <c r="AA9" s="184">
        <v>2</v>
      </c>
      <c r="AB9" s="184">
        <v>3</v>
      </c>
      <c r="AC9" s="184">
        <v>5</v>
      </c>
      <c r="AD9" s="184">
        <v>9</v>
      </c>
      <c r="AE9" s="184">
        <v>4</v>
      </c>
      <c r="AF9" s="184">
        <v>13</v>
      </c>
      <c r="AG9" s="185">
        <v>4</v>
      </c>
      <c r="AH9" s="185">
        <v>5</v>
      </c>
      <c r="AI9" s="185">
        <v>9</v>
      </c>
      <c r="AJ9" s="195">
        <f t="shared" si="4"/>
        <v>31</v>
      </c>
      <c r="AK9" s="195">
        <f t="shared" si="5"/>
        <v>24</v>
      </c>
      <c r="AL9" s="195">
        <f t="shared" si="6"/>
        <v>55</v>
      </c>
      <c r="AM9" s="185">
        <v>1</v>
      </c>
      <c r="AN9" s="185">
        <v>0</v>
      </c>
      <c r="AO9" s="185">
        <v>1</v>
      </c>
      <c r="AP9" s="185">
        <v>5</v>
      </c>
      <c r="AQ9" s="185">
        <v>4</v>
      </c>
      <c r="AR9" s="185">
        <v>9</v>
      </c>
      <c r="AS9" s="185">
        <v>6</v>
      </c>
      <c r="AT9" s="185">
        <v>2</v>
      </c>
      <c r="AU9" s="185">
        <v>8</v>
      </c>
      <c r="AV9" s="186">
        <f t="shared" si="7"/>
        <v>12</v>
      </c>
      <c r="AW9" s="186">
        <f t="shared" si="8"/>
        <v>2</v>
      </c>
      <c r="AX9" s="186">
        <f t="shared" si="9"/>
        <v>14</v>
      </c>
      <c r="AY9" s="193">
        <f t="shared" si="0"/>
        <v>51</v>
      </c>
      <c r="AZ9" s="193">
        <f t="shared" si="0"/>
        <v>30</v>
      </c>
      <c r="BA9" s="193">
        <f t="shared" si="10"/>
        <v>81</v>
      </c>
    </row>
    <row r="10" spans="1:53" x14ac:dyDescent="0.6">
      <c r="A10" s="54">
        <v>6</v>
      </c>
      <c r="B10" s="2" t="s">
        <v>48</v>
      </c>
      <c r="C10" s="79"/>
      <c r="D10" s="79" t="s">
        <v>247</v>
      </c>
      <c r="E10" s="175"/>
      <c r="F10" s="191">
        <v>0</v>
      </c>
      <c r="G10" s="191">
        <v>0</v>
      </c>
      <c r="H10" s="191">
        <v>0</v>
      </c>
      <c r="I10" s="191">
        <v>111</v>
      </c>
      <c r="J10" s="191">
        <v>87</v>
      </c>
      <c r="K10" s="191">
        <v>198</v>
      </c>
      <c r="L10" s="191">
        <v>97</v>
      </c>
      <c r="M10" s="191">
        <v>103</v>
      </c>
      <c r="N10" s="191">
        <v>200</v>
      </c>
      <c r="O10" s="192">
        <f t="shared" si="1"/>
        <v>208</v>
      </c>
      <c r="P10" s="192">
        <f t="shared" si="2"/>
        <v>190</v>
      </c>
      <c r="Q10" s="192">
        <f t="shared" si="3"/>
        <v>398</v>
      </c>
      <c r="R10" s="184">
        <v>117</v>
      </c>
      <c r="S10" s="184">
        <v>141</v>
      </c>
      <c r="T10" s="184">
        <v>258</v>
      </c>
      <c r="U10" s="184">
        <v>128</v>
      </c>
      <c r="V10" s="184">
        <v>132</v>
      </c>
      <c r="W10" s="184">
        <v>260</v>
      </c>
      <c r="X10" s="184">
        <v>111</v>
      </c>
      <c r="Y10" s="184">
        <v>156</v>
      </c>
      <c r="Z10" s="184">
        <v>267</v>
      </c>
      <c r="AA10" s="184">
        <v>159</v>
      </c>
      <c r="AB10" s="184">
        <v>138</v>
      </c>
      <c r="AC10" s="184">
        <v>297</v>
      </c>
      <c r="AD10" s="184">
        <v>155</v>
      </c>
      <c r="AE10" s="184">
        <v>146</v>
      </c>
      <c r="AF10" s="184">
        <v>301</v>
      </c>
      <c r="AG10" s="185">
        <v>159</v>
      </c>
      <c r="AH10" s="185">
        <v>156</v>
      </c>
      <c r="AI10" s="185">
        <v>315</v>
      </c>
      <c r="AJ10" s="195">
        <f t="shared" si="4"/>
        <v>670</v>
      </c>
      <c r="AK10" s="195">
        <f t="shared" si="5"/>
        <v>869</v>
      </c>
      <c r="AL10" s="195">
        <f t="shared" si="6"/>
        <v>1539</v>
      </c>
      <c r="AM10" s="185">
        <v>0</v>
      </c>
      <c r="AN10" s="185">
        <v>0</v>
      </c>
      <c r="AO10" s="185">
        <v>0</v>
      </c>
      <c r="AP10" s="185">
        <v>0</v>
      </c>
      <c r="AQ10" s="185">
        <v>0</v>
      </c>
      <c r="AR10" s="185">
        <v>0</v>
      </c>
      <c r="AS10" s="185">
        <v>0</v>
      </c>
      <c r="AT10" s="185">
        <v>0</v>
      </c>
      <c r="AU10" s="185">
        <v>0</v>
      </c>
      <c r="AV10" s="186">
        <f t="shared" si="7"/>
        <v>0</v>
      </c>
      <c r="AW10" s="186">
        <f t="shared" si="8"/>
        <v>0</v>
      </c>
      <c r="AX10" s="186">
        <f t="shared" si="9"/>
        <v>0</v>
      </c>
      <c r="AY10" s="193">
        <f t="shared" si="0"/>
        <v>878</v>
      </c>
      <c r="AZ10" s="193">
        <f t="shared" si="0"/>
        <v>1059</v>
      </c>
      <c r="BA10" s="193">
        <f t="shared" si="10"/>
        <v>1937</v>
      </c>
    </row>
    <row r="11" spans="1:53" x14ac:dyDescent="0.6">
      <c r="A11" s="54">
        <v>7</v>
      </c>
      <c r="B11" s="2" t="s">
        <v>49</v>
      </c>
      <c r="C11" s="79"/>
      <c r="D11" s="79" t="s">
        <v>247</v>
      </c>
      <c r="E11" s="175"/>
      <c r="F11" s="191">
        <v>0</v>
      </c>
      <c r="G11" s="191">
        <v>0</v>
      </c>
      <c r="H11" s="191">
        <v>0</v>
      </c>
      <c r="I11" s="191">
        <v>10</v>
      </c>
      <c r="J11" s="191">
        <v>11</v>
      </c>
      <c r="K11" s="191">
        <v>21</v>
      </c>
      <c r="L11" s="191">
        <v>11</v>
      </c>
      <c r="M11" s="191">
        <v>15</v>
      </c>
      <c r="N11" s="191">
        <v>26</v>
      </c>
      <c r="O11" s="192">
        <f t="shared" si="1"/>
        <v>21</v>
      </c>
      <c r="P11" s="192">
        <f t="shared" si="2"/>
        <v>26</v>
      </c>
      <c r="Q11" s="192">
        <f t="shared" si="3"/>
        <v>47</v>
      </c>
      <c r="R11" s="184">
        <v>20</v>
      </c>
      <c r="S11" s="184">
        <v>18</v>
      </c>
      <c r="T11" s="184">
        <v>38</v>
      </c>
      <c r="U11" s="184">
        <v>36</v>
      </c>
      <c r="V11" s="184">
        <v>30</v>
      </c>
      <c r="W11" s="184">
        <v>66</v>
      </c>
      <c r="X11" s="184">
        <v>40</v>
      </c>
      <c r="Y11" s="184">
        <v>42</v>
      </c>
      <c r="Z11" s="184">
        <v>82</v>
      </c>
      <c r="AA11" s="184">
        <v>47</v>
      </c>
      <c r="AB11" s="184">
        <v>38</v>
      </c>
      <c r="AC11" s="184">
        <v>85</v>
      </c>
      <c r="AD11" s="184">
        <v>60</v>
      </c>
      <c r="AE11" s="184">
        <v>55</v>
      </c>
      <c r="AF11" s="184">
        <v>115</v>
      </c>
      <c r="AG11" s="187">
        <v>61</v>
      </c>
      <c r="AH11" s="187">
        <v>45</v>
      </c>
      <c r="AI11" s="187">
        <v>106</v>
      </c>
      <c r="AJ11" s="195">
        <f t="shared" si="4"/>
        <v>217</v>
      </c>
      <c r="AK11" s="195">
        <f t="shared" si="5"/>
        <v>228</v>
      </c>
      <c r="AL11" s="195">
        <f t="shared" si="6"/>
        <v>445</v>
      </c>
      <c r="AM11" s="185">
        <v>44</v>
      </c>
      <c r="AN11" s="185">
        <v>30</v>
      </c>
      <c r="AO11" s="185">
        <v>74</v>
      </c>
      <c r="AP11" s="185">
        <v>35</v>
      </c>
      <c r="AQ11" s="185">
        <v>39</v>
      </c>
      <c r="AR11" s="185">
        <v>74</v>
      </c>
      <c r="AS11" s="185">
        <v>67</v>
      </c>
      <c r="AT11" s="185">
        <v>50</v>
      </c>
      <c r="AU11" s="185">
        <v>117</v>
      </c>
      <c r="AV11" s="186">
        <f t="shared" si="7"/>
        <v>146</v>
      </c>
      <c r="AW11" s="186">
        <f t="shared" si="8"/>
        <v>80</v>
      </c>
      <c r="AX11" s="186">
        <f t="shared" si="9"/>
        <v>226</v>
      </c>
      <c r="AY11" s="193">
        <f t="shared" si="0"/>
        <v>384</v>
      </c>
      <c r="AZ11" s="193">
        <f t="shared" si="0"/>
        <v>334</v>
      </c>
      <c r="BA11" s="193">
        <f t="shared" si="10"/>
        <v>718</v>
      </c>
    </row>
    <row r="12" spans="1:53" x14ac:dyDescent="0.6">
      <c r="A12" s="54">
        <v>8</v>
      </c>
      <c r="B12" s="2" t="s">
        <v>50</v>
      </c>
      <c r="C12" s="79"/>
      <c r="D12" s="79" t="s">
        <v>247</v>
      </c>
      <c r="E12" s="175"/>
      <c r="F12" s="191">
        <v>0</v>
      </c>
      <c r="G12" s="191">
        <v>0</v>
      </c>
      <c r="H12" s="191">
        <v>0</v>
      </c>
      <c r="I12" s="191">
        <v>0</v>
      </c>
      <c r="J12" s="191">
        <v>0</v>
      </c>
      <c r="K12" s="191">
        <v>0</v>
      </c>
      <c r="L12" s="191">
        <v>0</v>
      </c>
      <c r="M12" s="191">
        <v>0</v>
      </c>
      <c r="N12" s="191">
        <v>0</v>
      </c>
      <c r="O12" s="192">
        <f t="shared" si="1"/>
        <v>0</v>
      </c>
      <c r="P12" s="192">
        <f t="shared" si="2"/>
        <v>0</v>
      </c>
      <c r="Q12" s="192">
        <f t="shared" si="3"/>
        <v>0</v>
      </c>
      <c r="R12" s="184">
        <v>0</v>
      </c>
      <c r="S12" s="184">
        <v>0</v>
      </c>
      <c r="T12" s="184">
        <v>0</v>
      </c>
      <c r="U12" s="184">
        <v>0</v>
      </c>
      <c r="V12" s="184">
        <v>0</v>
      </c>
      <c r="W12" s="184">
        <v>0</v>
      </c>
      <c r="X12" s="184">
        <v>0</v>
      </c>
      <c r="Y12" s="184">
        <v>0</v>
      </c>
      <c r="Z12" s="184">
        <v>0</v>
      </c>
      <c r="AA12" s="184">
        <v>0</v>
      </c>
      <c r="AB12" s="184">
        <v>0</v>
      </c>
      <c r="AC12" s="184">
        <v>0</v>
      </c>
      <c r="AD12" s="184">
        <v>0</v>
      </c>
      <c r="AE12" s="184">
        <v>0</v>
      </c>
      <c r="AF12" s="184">
        <v>0</v>
      </c>
      <c r="AG12" s="187">
        <v>0</v>
      </c>
      <c r="AH12" s="187">
        <v>0</v>
      </c>
      <c r="AI12" s="187">
        <v>0</v>
      </c>
      <c r="AJ12" s="195">
        <f t="shared" si="4"/>
        <v>0</v>
      </c>
      <c r="AK12" s="195">
        <f t="shared" si="5"/>
        <v>0</v>
      </c>
      <c r="AL12" s="195">
        <f t="shared" si="6"/>
        <v>0</v>
      </c>
      <c r="AM12" s="185">
        <v>0</v>
      </c>
      <c r="AN12" s="185">
        <v>0</v>
      </c>
      <c r="AO12" s="185">
        <v>0</v>
      </c>
      <c r="AP12" s="185">
        <v>0</v>
      </c>
      <c r="AQ12" s="185">
        <v>0</v>
      </c>
      <c r="AR12" s="185">
        <v>0</v>
      </c>
      <c r="AS12" s="185">
        <v>0</v>
      </c>
      <c r="AT12" s="185">
        <v>0</v>
      </c>
      <c r="AU12" s="185">
        <v>0</v>
      </c>
      <c r="AV12" s="186">
        <f t="shared" si="7"/>
        <v>0</v>
      </c>
      <c r="AW12" s="186">
        <f t="shared" si="8"/>
        <v>0</v>
      </c>
      <c r="AX12" s="186">
        <f t="shared" si="9"/>
        <v>0</v>
      </c>
      <c r="AY12" s="193">
        <f t="shared" si="0"/>
        <v>0</v>
      </c>
      <c r="AZ12" s="193">
        <f t="shared" si="0"/>
        <v>0</v>
      </c>
      <c r="BA12" s="193">
        <f t="shared" si="10"/>
        <v>0</v>
      </c>
    </row>
    <row r="13" spans="1:53" x14ac:dyDescent="0.6">
      <c r="A13" s="54">
        <v>9</v>
      </c>
      <c r="B13" s="2" t="s">
        <v>51</v>
      </c>
      <c r="C13" s="79"/>
      <c r="D13" s="79" t="s">
        <v>247</v>
      </c>
      <c r="E13" s="175"/>
      <c r="F13" s="191">
        <v>0</v>
      </c>
      <c r="G13" s="191">
        <v>0</v>
      </c>
      <c r="H13" s="191">
        <v>0</v>
      </c>
      <c r="I13" s="191">
        <v>6</v>
      </c>
      <c r="J13" s="191">
        <v>5</v>
      </c>
      <c r="K13" s="191">
        <v>11</v>
      </c>
      <c r="L13" s="191">
        <v>9</v>
      </c>
      <c r="M13" s="191">
        <v>10</v>
      </c>
      <c r="N13" s="191">
        <v>19</v>
      </c>
      <c r="O13" s="192">
        <f t="shared" si="1"/>
        <v>15</v>
      </c>
      <c r="P13" s="192">
        <f t="shared" si="2"/>
        <v>15</v>
      </c>
      <c r="Q13" s="192">
        <f t="shared" si="3"/>
        <v>30</v>
      </c>
      <c r="R13" s="184">
        <v>8</v>
      </c>
      <c r="S13" s="184">
        <v>4</v>
      </c>
      <c r="T13" s="184">
        <v>12</v>
      </c>
      <c r="U13" s="184">
        <v>7</v>
      </c>
      <c r="V13" s="184">
        <v>8</v>
      </c>
      <c r="W13" s="184">
        <v>15</v>
      </c>
      <c r="X13" s="184">
        <v>7</v>
      </c>
      <c r="Y13" s="184">
        <v>11</v>
      </c>
      <c r="Z13" s="184">
        <v>18</v>
      </c>
      <c r="AA13" s="184">
        <v>7</v>
      </c>
      <c r="AB13" s="184">
        <v>8</v>
      </c>
      <c r="AC13" s="184">
        <v>15</v>
      </c>
      <c r="AD13" s="184">
        <v>7</v>
      </c>
      <c r="AE13" s="184">
        <v>6</v>
      </c>
      <c r="AF13" s="184">
        <v>13</v>
      </c>
      <c r="AG13" s="187">
        <v>4</v>
      </c>
      <c r="AH13" s="187">
        <v>4</v>
      </c>
      <c r="AI13" s="187">
        <v>8</v>
      </c>
      <c r="AJ13" s="195">
        <f t="shared" si="4"/>
        <v>33</v>
      </c>
      <c r="AK13" s="195">
        <f t="shared" si="5"/>
        <v>41</v>
      </c>
      <c r="AL13" s="195">
        <f t="shared" si="6"/>
        <v>74</v>
      </c>
      <c r="AM13" s="185">
        <v>0</v>
      </c>
      <c r="AN13" s="185">
        <v>0</v>
      </c>
      <c r="AO13" s="185">
        <v>0</v>
      </c>
      <c r="AP13" s="185">
        <v>0</v>
      </c>
      <c r="AQ13" s="185">
        <v>0</v>
      </c>
      <c r="AR13" s="185">
        <v>0</v>
      </c>
      <c r="AS13" s="185">
        <v>0</v>
      </c>
      <c r="AT13" s="185">
        <v>0</v>
      </c>
      <c r="AU13" s="185">
        <v>0</v>
      </c>
      <c r="AV13" s="186">
        <f t="shared" si="7"/>
        <v>0</v>
      </c>
      <c r="AW13" s="186">
        <f t="shared" si="8"/>
        <v>0</v>
      </c>
      <c r="AX13" s="186">
        <f t="shared" si="9"/>
        <v>0</v>
      </c>
      <c r="AY13" s="193">
        <f t="shared" si="0"/>
        <v>48</v>
      </c>
      <c r="AZ13" s="193">
        <f t="shared" si="0"/>
        <v>56</v>
      </c>
      <c r="BA13" s="193">
        <f t="shared" si="10"/>
        <v>104</v>
      </c>
    </row>
    <row r="14" spans="1:53" x14ac:dyDescent="0.6">
      <c r="A14" s="54">
        <v>10</v>
      </c>
      <c r="B14" s="2" t="s">
        <v>52</v>
      </c>
      <c r="C14" s="79"/>
      <c r="D14" s="79" t="s">
        <v>247</v>
      </c>
      <c r="E14" s="175"/>
      <c r="F14" s="191">
        <v>0</v>
      </c>
      <c r="G14" s="191">
        <v>0</v>
      </c>
      <c r="H14" s="191">
        <v>0</v>
      </c>
      <c r="I14" s="191">
        <v>7</v>
      </c>
      <c r="J14" s="191">
        <v>9</v>
      </c>
      <c r="K14" s="191">
        <v>16</v>
      </c>
      <c r="L14" s="191">
        <v>16</v>
      </c>
      <c r="M14" s="191">
        <v>17</v>
      </c>
      <c r="N14" s="191">
        <v>33</v>
      </c>
      <c r="O14" s="192">
        <f t="shared" si="1"/>
        <v>23</v>
      </c>
      <c r="P14" s="192">
        <f t="shared" si="2"/>
        <v>26</v>
      </c>
      <c r="Q14" s="192">
        <f t="shared" si="3"/>
        <v>49</v>
      </c>
      <c r="R14" s="184">
        <v>15</v>
      </c>
      <c r="S14" s="184">
        <v>17</v>
      </c>
      <c r="T14" s="184">
        <v>32</v>
      </c>
      <c r="U14" s="184">
        <v>21</v>
      </c>
      <c r="V14" s="184">
        <v>21</v>
      </c>
      <c r="W14" s="184">
        <v>42</v>
      </c>
      <c r="X14" s="184">
        <v>19</v>
      </c>
      <c r="Y14" s="184">
        <v>13</v>
      </c>
      <c r="Z14" s="184">
        <v>32</v>
      </c>
      <c r="AA14" s="184">
        <v>15</v>
      </c>
      <c r="AB14" s="184">
        <v>14</v>
      </c>
      <c r="AC14" s="184">
        <v>29</v>
      </c>
      <c r="AD14" s="184">
        <v>14</v>
      </c>
      <c r="AE14" s="184">
        <v>14</v>
      </c>
      <c r="AF14" s="184">
        <v>28</v>
      </c>
      <c r="AG14" s="187">
        <v>15</v>
      </c>
      <c r="AH14" s="187">
        <v>17</v>
      </c>
      <c r="AI14" s="187">
        <v>32</v>
      </c>
      <c r="AJ14" s="195">
        <f t="shared" si="4"/>
        <v>84</v>
      </c>
      <c r="AK14" s="195">
        <f t="shared" si="5"/>
        <v>96</v>
      </c>
      <c r="AL14" s="195">
        <f t="shared" si="6"/>
        <v>180</v>
      </c>
      <c r="AM14" s="185">
        <v>14</v>
      </c>
      <c r="AN14" s="185">
        <v>23</v>
      </c>
      <c r="AO14" s="185">
        <v>37</v>
      </c>
      <c r="AP14" s="185">
        <v>19</v>
      </c>
      <c r="AQ14" s="185">
        <v>8</v>
      </c>
      <c r="AR14" s="185">
        <v>27</v>
      </c>
      <c r="AS14" s="185">
        <v>25</v>
      </c>
      <c r="AT14" s="185">
        <v>14</v>
      </c>
      <c r="AU14" s="185">
        <v>39</v>
      </c>
      <c r="AV14" s="186">
        <f t="shared" si="7"/>
        <v>58</v>
      </c>
      <c r="AW14" s="186">
        <f t="shared" si="8"/>
        <v>37</v>
      </c>
      <c r="AX14" s="186">
        <f t="shared" si="9"/>
        <v>95</v>
      </c>
      <c r="AY14" s="193">
        <f t="shared" si="0"/>
        <v>165</v>
      </c>
      <c r="AZ14" s="193">
        <f t="shared" si="0"/>
        <v>159</v>
      </c>
      <c r="BA14" s="193">
        <f t="shared" si="10"/>
        <v>324</v>
      </c>
    </row>
    <row r="15" spans="1:53" x14ac:dyDescent="0.6">
      <c r="A15" s="54">
        <v>11</v>
      </c>
      <c r="B15" s="2" t="s">
        <v>53</v>
      </c>
      <c r="C15" s="79"/>
      <c r="D15" s="79" t="s">
        <v>247</v>
      </c>
      <c r="E15" s="175"/>
      <c r="F15" s="191">
        <v>0</v>
      </c>
      <c r="G15" s="191">
        <v>0</v>
      </c>
      <c r="H15" s="191">
        <v>0</v>
      </c>
      <c r="I15" s="191">
        <v>8</v>
      </c>
      <c r="J15" s="191">
        <v>10</v>
      </c>
      <c r="K15" s="191">
        <v>18</v>
      </c>
      <c r="L15" s="191">
        <v>7</v>
      </c>
      <c r="M15" s="191">
        <v>11</v>
      </c>
      <c r="N15" s="191">
        <v>18</v>
      </c>
      <c r="O15" s="192">
        <f t="shared" si="1"/>
        <v>15</v>
      </c>
      <c r="P15" s="192">
        <f t="shared" si="2"/>
        <v>21</v>
      </c>
      <c r="Q15" s="192">
        <f t="shared" si="3"/>
        <v>36</v>
      </c>
      <c r="R15" s="184">
        <v>11</v>
      </c>
      <c r="S15" s="184">
        <v>10</v>
      </c>
      <c r="T15" s="184">
        <v>21</v>
      </c>
      <c r="U15" s="184">
        <v>6</v>
      </c>
      <c r="V15" s="184">
        <v>11</v>
      </c>
      <c r="W15" s="184">
        <v>17</v>
      </c>
      <c r="X15" s="184">
        <v>13</v>
      </c>
      <c r="Y15" s="184">
        <v>9</v>
      </c>
      <c r="Z15" s="184">
        <v>22</v>
      </c>
      <c r="AA15" s="184">
        <v>4</v>
      </c>
      <c r="AB15" s="184">
        <v>7</v>
      </c>
      <c r="AC15" s="184">
        <v>11</v>
      </c>
      <c r="AD15" s="184">
        <v>14</v>
      </c>
      <c r="AE15" s="184">
        <v>5</v>
      </c>
      <c r="AF15" s="184">
        <v>19</v>
      </c>
      <c r="AG15" s="187">
        <v>10</v>
      </c>
      <c r="AH15" s="187">
        <v>6</v>
      </c>
      <c r="AI15" s="187">
        <v>16</v>
      </c>
      <c r="AJ15" s="195">
        <f t="shared" si="4"/>
        <v>54</v>
      </c>
      <c r="AK15" s="195">
        <f t="shared" si="5"/>
        <v>48</v>
      </c>
      <c r="AL15" s="195">
        <f t="shared" si="6"/>
        <v>102</v>
      </c>
      <c r="AM15" s="185">
        <v>0</v>
      </c>
      <c r="AN15" s="185">
        <v>0</v>
      </c>
      <c r="AO15" s="185">
        <v>0</v>
      </c>
      <c r="AP15" s="185">
        <v>0</v>
      </c>
      <c r="AQ15" s="185">
        <v>0</v>
      </c>
      <c r="AR15" s="185">
        <v>0</v>
      </c>
      <c r="AS15" s="185">
        <v>0</v>
      </c>
      <c r="AT15" s="185">
        <v>0</v>
      </c>
      <c r="AU15" s="185">
        <v>0</v>
      </c>
      <c r="AV15" s="186">
        <f t="shared" si="7"/>
        <v>0</v>
      </c>
      <c r="AW15" s="186">
        <f t="shared" si="8"/>
        <v>0</v>
      </c>
      <c r="AX15" s="186">
        <f t="shared" si="9"/>
        <v>0</v>
      </c>
      <c r="AY15" s="193">
        <f t="shared" si="0"/>
        <v>69</v>
      </c>
      <c r="AZ15" s="193">
        <f t="shared" si="0"/>
        <v>69</v>
      </c>
      <c r="BA15" s="193">
        <f t="shared" si="10"/>
        <v>138</v>
      </c>
    </row>
    <row r="16" spans="1:53" x14ac:dyDescent="0.6">
      <c r="A16" s="54">
        <v>12</v>
      </c>
      <c r="B16" s="2" t="s">
        <v>54</v>
      </c>
      <c r="C16" s="79"/>
      <c r="D16" s="79" t="s">
        <v>247</v>
      </c>
      <c r="E16" s="175"/>
      <c r="F16" s="191">
        <v>0</v>
      </c>
      <c r="G16" s="191">
        <v>0</v>
      </c>
      <c r="H16" s="191">
        <v>0</v>
      </c>
      <c r="I16" s="191">
        <v>1</v>
      </c>
      <c r="J16" s="191">
        <v>2</v>
      </c>
      <c r="K16" s="191">
        <v>3</v>
      </c>
      <c r="L16" s="191">
        <v>4</v>
      </c>
      <c r="M16" s="191">
        <v>3</v>
      </c>
      <c r="N16" s="191">
        <v>7</v>
      </c>
      <c r="O16" s="192">
        <f t="shared" si="1"/>
        <v>5</v>
      </c>
      <c r="P16" s="192">
        <f t="shared" si="2"/>
        <v>5</v>
      </c>
      <c r="Q16" s="192">
        <f t="shared" si="3"/>
        <v>10</v>
      </c>
      <c r="R16" s="184">
        <v>2</v>
      </c>
      <c r="S16" s="184">
        <v>3</v>
      </c>
      <c r="T16" s="184">
        <v>5</v>
      </c>
      <c r="U16" s="184">
        <v>6</v>
      </c>
      <c r="V16" s="184">
        <v>7</v>
      </c>
      <c r="W16" s="184">
        <v>13</v>
      </c>
      <c r="X16" s="184">
        <v>3</v>
      </c>
      <c r="Y16" s="184">
        <v>4</v>
      </c>
      <c r="Z16" s="184">
        <v>7</v>
      </c>
      <c r="AA16" s="184">
        <v>3</v>
      </c>
      <c r="AB16" s="184">
        <v>5</v>
      </c>
      <c r="AC16" s="184">
        <v>8</v>
      </c>
      <c r="AD16" s="184">
        <v>5</v>
      </c>
      <c r="AE16" s="184">
        <v>6</v>
      </c>
      <c r="AF16" s="184">
        <v>11</v>
      </c>
      <c r="AG16" s="187">
        <v>4</v>
      </c>
      <c r="AH16" s="187">
        <v>3</v>
      </c>
      <c r="AI16" s="187">
        <v>7</v>
      </c>
      <c r="AJ16" s="195">
        <f t="shared" si="4"/>
        <v>20</v>
      </c>
      <c r="AK16" s="195">
        <f t="shared" si="5"/>
        <v>28</v>
      </c>
      <c r="AL16" s="195">
        <f t="shared" si="6"/>
        <v>48</v>
      </c>
      <c r="AM16" s="185">
        <v>0</v>
      </c>
      <c r="AN16" s="185">
        <v>0</v>
      </c>
      <c r="AO16" s="185">
        <v>0</v>
      </c>
      <c r="AP16" s="185">
        <v>0</v>
      </c>
      <c r="AQ16" s="185">
        <v>0</v>
      </c>
      <c r="AR16" s="185">
        <v>0</v>
      </c>
      <c r="AS16" s="185">
        <v>0</v>
      </c>
      <c r="AT16" s="185">
        <v>0</v>
      </c>
      <c r="AU16" s="185">
        <v>0</v>
      </c>
      <c r="AV16" s="186">
        <f t="shared" si="7"/>
        <v>0</v>
      </c>
      <c r="AW16" s="186">
        <f t="shared" si="8"/>
        <v>0</v>
      </c>
      <c r="AX16" s="186">
        <f t="shared" si="9"/>
        <v>0</v>
      </c>
      <c r="AY16" s="193">
        <f t="shared" si="0"/>
        <v>25</v>
      </c>
      <c r="AZ16" s="193">
        <f t="shared" si="0"/>
        <v>33</v>
      </c>
      <c r="BA16" s="193">
        <f t="shared" si="10"/>
        <v>58</v>
      </c>
    </row>
    <row r="17" spans="1:53" x14ac:dyDescent="0.6">
      <c r="A17" s="54">
        <v>13</v>
      </c>
      <c r="B17" s="2" t="s">
        <v>55</v>
      </c>
      <c r="C17" s="79"/>
      <c r="D17" s="79" t="s">
        <v>247</v>
      </c>
      <c r="E17" s="175"/>
      <c r="F17" s="191">
        <v>0</v>
      </c>
      <c r="G17" s="191">
        <v>0</v>
      </c>
      <c r="H17" s="191">
        <v>0</v>
      </c>
      <c r="I17" s="191">
        <v>6</v>
      </c>
      <c r="J17" s="191">
        <v>3</v>
      </c>
      <c r="K17" s="191">
        <v>9</v>
      </c>
      <c r="L17" s="191">
        <v>5</v>
      </c>
      <c r="M17" s="191">
        <v>7</v>
      </c>
      <c r="N17" s="191">
        <v>12</v>
      </c>
      <c r="O17" s="192">
        <f t="shared" si="1"/>
        <v>11</v>
      </c>
      <c r="P17" s="192">
        <f t="shared" si="2"/>
        <v>10</v>
      </c>
      <c r="Q17" s="192">
        <f t="shared" si="3"/>
        <v>21</v>
      </c>
      <c r="R17" s="184">
        <v>5</v>
      </c>
      <c r="S17" s="184">
        <v>0</v>
      </c>
      <c r="T17" s="184">
        <v>5</v>
      </c>
      <c r="U17" s="184">
        <v>3</v>
      </c>
      <c r="V17" s="184">
        <v>6</v>
      </c>
      <c r="W17" s="184">
        <v>9</v>
      </c>
      <c r="X17" s="184">
        <v>1</v>
      </c>
      <c r="Y17" s="184">
        <v>7</v>
      </c>
      <c r="Z17" s="184">
        <v>8</v>
      </c>
      <c r="AA17" s="184">
        <v>6</v>
      </c>
      <c r="AB17" s="184">
        <v>2</v>
      </c>
      <c r="AC17" s="184">
        <v>8</v>
      </c>
      <c r="AD17" s="184">
        <v>2</v>
      </c>
      <c r="AE17" s="184">
        <v>2</v>
      </c>
      <c r="AF17" s="184">
        <v>4</v>
      </c>
      <c r="AG17" s="187">
        <v>2</v>
      </c>
      <c r="AH17" s="187">
        <v>5</v>
      </c>
      <c r="AI17" s="187">
        <v>7</v>
      </c>
      <c r="AJ17" s="195">
        <f t="shared" si="4"/>
        <v>13</v>
      </c>
      <c r="AK17" s="195">
        <f t="shared" si="5"/>
        <v>22</v>
      </c>
      <c r="AL17" s="195">
        <f t="shared" si="6"/>
        <v>35</v>
      </c>
      <c r="AM17" s="185">
        <v>0</v>
      </c>
      <c r="AN17" s="185">
        <v>0</v>
      </c>
      <c r="AO17" s="185">
        <v>0</v>
      </c>
      <c r="AP17" s="185">
        <v>0</v>
      </c>
      <c r="AQ17" s="185">
        <v>0</v>
      </c>
      <c r="AR17" s="185">
        <v>0</v>
      </c>
      <c r="AS17" s="185">
        <v>0</v>
      </c>
      <c r="AT17" s="185">
        <v>0</v>
      </c>
      <c r="AU17" s="185">
        <v>0</v>
      </c>
      <c r="AV17" s="186">
        <f t="shared" si="7"/>
        <v>0</v>
      </c>
      <c r="AW17" s="186">
        <f t="shared" si="8"/>
        <v>0</v>
      </c>
      <c r="AX17" s="186">
        <f t="shared" si="9"/>
        <v>0</v>
      </c>
      <c r="AY17" s="193">
        <f t="shared" si="0"/>
        <v>24</v>
      </c>
      <c r="AZ17" s="193">
        <f t="shared" si="0"/>
        <v>32</v>
      </c>
      <c r="BA17" s="193">
        <f t="shared" si="10"/>
        <v>56</v>
      </c>
    </row>
    <row r="18" spans="1:53" x14ac:dyDescent="0.6">
      <c r="A18" s="54">
        <v>14</v>
      </c>
      <c r="B18" s="2" t="s">
        <v>56</v>
      </c>
      <c r="C18" s="79"/>
      <c r="D18" s="79" t="s">
        <v>247</v>
      </c>
      <c r="E18" s="175"/>
      <c r="F18" s="191">
        <v>5</v>
      </c>
      <c r="G18" s="191">
        <v>1</v>
      </c>
      <c r="H18" s="191">
        <v>6</v>
      </c>
      <c r="I18" s="191">
        <v>15</v>
      </c>
      <c r="J18" s="191">
        <v>7</v>
      </c>
      <c r="K18" s="191">
        <v>22</v>
      </c>
      <c r="L18" s="191">
        <v>3</v>
      </c>
      <c r="M18" s="191">
        <v>6</v>
      </c>
      <c r="N18" s="191">
        <v>9</v>
      </c>
      <c r="O18" s="192">
        <f t="shared" si="1"/>
        <v>23</v>
      </c>
      <c r="P18" s="192">
        <f t="shared" si="2"/>
        <v>14</v>
      </c>
      <c r="Q18" s="192">
        <f t="shared" si="3"/>
        <v>37</v>
      </c>
      <c r="R18" s="184">
        <v>4</v>
      </c>
      <c r="S18" s="184">
        <v>9</v>
      </c>
      <c r="T18" s="184">
        <v>13</v>
      </c>
      <c r="U18" s="184">
        <v>7</v>
      </c>
      <c r="V18" s="184">
        <v>4</v>
      </c>
      <c r="W18" s="184">
        <v>11</v>
      </c>
      <c r="X18" s="184">
        <v>7</v>
      </c>
      <c r="Y18" s="184">
        <v>7</v>
      </c>
      <c r="Z18" s="184">
        <v>14</v>
      </c>
      <c r="AA18" s="184">
        <v>8</v>
      </c>
      <c r="AB18" s="184">
        <v>7</v>
      </c>
      <c r="AC18" s="184">
        <v>15</v>
      </c>
      <c r="AD18" s="184">
        <v>7</v>
      </c>
      <c r="AE18" s="184">
        <v>2</v>
      </c>
      <c r="AF18" s="184">
        <v>9</v>
      </c>
      <c r="AG18" s="187">
        <v>12</v>
      </c>
      <c r="AH18" s="187">
        <v>4</v>
      </c>
      <c r="AI18" s="187">
        <v>16</v>
      </c>
      <c r="AJ18" s="195">
        <f t="shared" si="4"/>
        <v>37</v>
      </c>
      <c r="AK18" s="195">
        <f t="shared" si="5"/>
        <v>33</v>
      </c>
      <c r="AL18" s="195">
        <f t="shared" si="6"/>
        <v>70</v>
      </c>
      <c r="AM18" s="185">
        <v>2</v>
      </c>
      <c r="AN18" s="185">
        <v>6</v>
      </c>
      <c r="AO18" s="185">
        <v>8</v>
      </c>
      <c r="AP18" s="185">
        <v>8</v>
      </c>
      <c r="AQ18" s="185">
        <v>4</v>
      </c>
      <c r="AR18" s="185">
        <v>12</v>
      </c>
      <c r="AS18" s="185">
        <v>6</v>
      </c>
      <c r="AT18" s="185">
        <v>3</v>
      </c>
      <c r="AU18" s="185">
        <v>9</v>
      </c>
      <c r="AV18" s="186">
        <f t="shared" si="7"/>
        <v>16</v>
      </c>
      <c r="AW18" s="186">
        <f t="shared" si="8"/>
        <v>9</v>
      </c>
      <c r="AX18" s="186">
        <f t="shared" si="9"/>
        <v>25</v>
      </c>
      <c r="AY18" s="193">
        <f t="shared" si="0"/>
        <v>76</v>
      </c>
      <c r="AZ18" s="193">
        <f t="shared" si="0"/>
        <v>56</v>
      </c>
      <c r="BA18" s="193">
        <f t="shared" si="10"/>
        <v>132</v>
      </c>
    </row>
    <row r="19" spans="1:53" x14ac:dyDescent="0.6">
      <c r="A19" s="54">
        <v>15</v>
      </c>
      <c r="B19" s="2" t="s">
        <v>57</v>
      </c>
      <c r="C19" s="79"/>
      <c r="D19" s="79" t="s">
        <v>247</v>
      </c>
      <c r="E19" s="175"/>
      <c r="F19" s="191">
        <v>0</v>
      </c>
      <c r="G19" s="191">
        <v>0</v>
      </c>
      <c r="H19" s="191">
        <v>0</v>
      </c>
      <c r="I19" s="191">
        <v>3</v>
      </c>
      <c r="J19" s="191">
        <v>1</v>
      </c>
      <c r="K19" s="191">
        <v>4</v>
      </c>
      <c r="L19" s="191">
        <v>1</v>
      </c>
      <c r="M19" s="191">
        <v>3</v>
      </c>
      <c r="N19" s="191">
        <v>4</v>
      </c>
      <c r="O19" s="192">
        <f t="shared" si="1"/>
        <v>4</v>
      </c>
      <c r="P19" s="192">
        <f t="shared" si="2"/>
        <v>4</v>
      </c>
      <c r="Q19" s="192">
        <f t="shared" si="3"/>
        <v>8</v>
      </c>
      <c r="R19" s="184">
        <v>3</v>
      </c>
      <c r="S19" s="184">
        <v>3</v>
      </c>
      <c r="T19" s="184">
        <v>6</v>
      </c>
      <c r="U19" s="184">
        <v>4</v>
      </c>
      <c r="V19" s="184">
        <v>0</v>
      </c>
      <c r="W19" s="184">
        <v>4</v>
      </c>
      <c r="X19" s="184">
        <v>1</v>
      </c>
      <c r="Y19" s="184">
        <v>2</v>
      </c>
      <c r="Z19" s="184">
        <v>3</v>
      </c>
      <c r="AA19" s="184">
        <v>1</v>
      </c>
      <c r="AB19" s="184">
        <v>6</v>
      </c>
      <c r="AC19" s="184">
        <v>7</v>
      </c>
      <c r="AD19" s="184">
        <v>5</v>
      </c>
      <c r="AE19" s="184">
        <v>0</v>
      </c>
      <c r="AF19" s="184">
        <v>5</v>
      </c>
      <c r="AG19" s="187">
        <v>4</v>
      </c>
      <c r="AH19" s="187">
        <v>5</v>
      </c>
      <c r="AI19" s="187">
        <v>9</v>
      </c>
      <c r="AJ19" s="195">
        <f t="shared" si="4"/>
        <v>17</v>
      </c>
      <c r="AK19" s="195">
        <f t="shared" si="5"/>
        <v>16</v>
      </c>
      <c r="AL19" s="195">
        <f t="shared" si="6"/>
        <v>33</v>
      </c>
      <c r="AM19" s="185">
        <v>0</v>
      </c>
      <c r="AN19" s="185">
        <v>0</v>
      </c>
      <c r="AO19" s="185">
        <v>0</v>
      </c>
      <c r="AP19" s="185">
        <v>0</v>
      </c>
      <c r="AQ19" s="185">
        <v>0</v>
      </c>
      <c r="AR19" s="185">
        <v>0</v>
      </c>
      <c r="AS19" s="185">
        <v>0</v>
      </c>
      <c r="AT19" s="185">
        <v>0</v>
      </c>
      <c r="AU19" s="185">
        <v>0</v>
      </c>
      <c r="AV19" s="186">
        <f t="shared" si="7"/>
        <v>0</v>
      </c>
      <c r="AW19" s="186">
        <f t="shared" si="8"/>
        <v>0</v>
      </c>
      <c r="AX19" s="186">
        <f t="shared" si="9"/>
        <v>0</v>
      </c>
      <c r="AY19" s="193">
        <f t="shared" si="0"/>
        <v>21</v>
      </c>
      <c r="AZ19" s="193">
        <f t="shared" si="0"/>
        <v>20</v>
      </c>
      <c r="BA19" s="193">
        <f t="shared" si="10"/>
        <v>41</v>
      </c>
    </row>
    <row r="20" spans="1:53" x14ac:dyDescent="0.6">
      <c r="A20" s="54">
        <v>16</v>
      </c>
      <c r="B20" s="2" t="s">
        <v>58</v>
      </c>
      <c r="C20" s="79"/>
      <c r="D20" s="79" t="s">
        <v>247</v>
      </c>
      <c r="E20" s="175"/>
      <c r="F20" s="191">
        <v>7</v>
      </c>
      <c r="G20" s="191">
        <v>5</v>
      </c>
      <c r="H20" s="191">
        <v>12</v>
      </c>
      <c r="I20" s="191">
        <v>9</v>
      </c>
      <c r="J20" s="191">
        <v>5</v>
      </c>
      <c r="K20" s="191">
        <v>14</v>
      </c>
      <c r="L20" s="191">
        <v>6</v>
      </c>
      <c r="M20" s="191">
        <v>7</v>
      </c>
      <c r="N20" s="191">
        <v>13</v>
      </c>
      <c r="O20" s="192">
        <f t="shared" si="1"/>
        <v>22</v>
      </c>
      <c r="P20" s="192">
        <f t="shared" si="2"/>
        <v>17</v>
      </c>
      <c r="Q20" s="192">
        <f t="shared" si="3"/>
        <v>39</v>
      </c>
      <c r="R20" s="184">
        <v>10</v>
      </c>
      <c r="S20" s="184">
        <v>3</v>
      </c>
      <c r="T20" s="184">
        <v>13</v>
      </c>
      <c r="U20" s="184">
        <v>14</v>
      </c>
      <c r="V20" s="184">
        <v>8</v>
      </c>
      <c r="W20" s="184">
        <v>22</v>
      </c>
      <c r="X20" s="184">
        <v>9</v>
      </c>
      <c r="Y20" s="184">
        <v>8</v>
      </c>
      <c r="Z20" s="184">
        <v>17</v>
      </c>
      <c r="AA20" s="184">
        <v>11</v>
      </c>
      <c r="AB20" s="184">
        <v>5</v>
      </c>
      <c r="AC20" s="184">
        <v>16</v>
      </c>
      <c r="AD20" s="184">
        <v>11</v>
      </c>
      <c r="AE20" s="184">
        <v>8</v>
      </c>
      <c r="AF20" s="184">
        <v>19</v>
      </c>
      <c r="AG20" s="187">
        <v>7</v>
      </c>
      <c r="AH20" s="187">
        <v>7</v>
      </c>
      <c r="AI20" s="187">
        <v>14</v>
      </c>
      <c r="AJ20" s="195">
        <f t="shared" si="4"/>
        <v>51</v>
      </c>
      <c r="AK20" s="195">
        <f t="shared" si="5"/>
        <v>39</v>
      </c>
      <c r="AL20" s="195">
        <f t="shared" si="6"/>
        <v>90</v>
      </c>
      <c r="AM20" s="185">
        <v>7</v>
      </c>
      <c r="AN20" s="185">
        <v>12</v>
      </c>
      <c r="AO20" s="185">
        <v>19</v>
      </c>
      <c r="AP20" s="185">
        <v>5</v>
      </c>
      <c r="AQ20" s="185">
        <v>5</v>
      </c>
      <c r="AR20" s="185">
        <v>10</v>
      </c>
      <c r="AS20" s="185">
        <v>14</v>
      </c>
      <c r="AT20" s="185">
        <v>10</v>
      </c>
      <c r="AU20" s="185">
        <v>24</v>
      </c>
      <c r="AV20" s="186">
        <f t="shared" si="7"/>
        <v>26</v>
      </c>
      <c r="AW20" s="186">
        <f t="shared" si="8"/>
        <v>22</v>
      </c>
      <c r="AX20" s="186">
        <f t="shared" si="9"/>
        <v>48</v>
      </c>
      <c r="AY20" s="193">
        <f t="shared" si="0"/>
        <v>99</v>
      </c>
      <c r="AZ20" s="193">
        <f t="shared" si="0"/>
        <v>78</v>
      </c>
      <c r="BA20" s="193">
        <f t="shared" si="10"/>
        <v>177</v>
      </c>
    </row>
    <row r="21" spans="1:53" x14ac:dyDescent="0.6">
      <c r="A21" s="54">
        <v>17</v>
      </c>
      <c r="B21" s="2" t="s">
        <v>68</v>
      </c>
      <c r="C21" s="79"/>
      <c r="D21" s="79" t="s">
        <v>247</v>
      </c>
      <c r="E21" s="175"/>
      <c r="F21" s="191">
        <v>0</v>
      </c>
      <c r="G21" s="191">
        <v>0</v>
      </c>
      <c r="H21" s="191">
        <v>0</v>
      </c>
      <c r="I21" s="191">
        <v>8</v>
      </c>
      <c r="J21" s="191">
        <v>12</v>
      </c>
      <c r="K21" s="191">
        <v>20</v>
      </c>
      <c r="L21" s="191">
        <v>4</v>
      </c>
      <c r="M21" s="191">
        <v>14</v>
      </c>
      <c r="N21" s="191">
        <v>18</v>
      </c>
      <c r="O21" s="192">
        <f t="shared" si="1"/>
        <v>12</v>
      </c>
      <c r="P21" s="192">
        <f t="shared" si="2"/>
        <v>26</v>
      </c>
      <c r="Q21" s="192">
        <f t="shared" si="3"/>
        <v>38</v>
      </c>
      <c r="R21" s="184">
        <v>11</v>
      </c>
      <c r="S21" s="184">
        <v>6</v>
      </c>
      <c r="T21" s="184">
        <v>17</v>
      </c>
      <c r="U21" s="184">
        <v>12</v>
      </c>
      <c r="V21" s="184">
        <v>8</v>
      </c>
      <c r="W21" s="184">
        <v>20</v>
      </c>
      <c r="X21" s="184">
        <v>12</v>
      </c>
      <c r="Y21" s="184">
        <v>12</v>
      </c>
      <c r="Z21" s="184">
        <v>24</v>
      </c>
      <c r="AA21" s="184">
        <v>12</v>
      </c>
      <c r="AB21" s="184">
        <v>9</v>
      </c>
      <c r="AC21" s="184">
        <v>21</v>
      </c>
      <c r="AD21" s="184">
        <v>12</v>
      </c>
      <c r="AE21" s="184">
        <v>12</v>
      </c>
      <c r="AF21" s="184">
        <v>24</v>
      </c>
      <c r="AG21" s="187">
        <v>12</v>
      </c>
      <c r="AH21" s="187">
        <v>12</v>
      </c>
      <c r="AI21" s="187">
        <v>24</v>
      </c>
      <c r="AJ21" s="195">
        <f t="shared" si="4"/>
        <v>59</v>
      </c>
      <c r="AK21" s="195">
        <f t="shared" si="5"/>
        <v>59</v>
      </c>
      <c r="AL21" s="195">
        <f t="shared" si="6"/>
        <v>118</v>
      </c>
      <c r="AM21" s="185">
        <v>16</v>
      </c>
      <c r="AN21" s="185">
        <v>7</v>
      </c>
      <c r="AO21" s="185">
        <v>23</v>
      </c>
      <c r="AP21" s="185">
        <v>6</v>
      </c>
      <c r="AQ21" s="185">
        <v>13</v>
      </c>
      <c r="AR21" s="185">
        <v>19</v>
      </c>
      <c r="AS21" s="185">
        <v>12</v>
      </c>
      <c r="AT21" s="185">
        <v>3</v>
      </c>
      <c r="AU21" s="185">
        <v>15</v>
      </c>
      <c r="AV21" s="186">
        <f t="shared" si="7"/>
        <v>34</v>
      </c>
      <c r="AW21" s="186">
        <f t="shared" si="8"/>
        <v>10</v>
      </c>
      <c r="AX21" s="186">
        <f t="shared" si="9"/>
        <v>44</v>
      </c>
      <c r="AY21" s="193">
        <f t="shared" si="0"/>
        <v>105</v>
      </c>
      <c r="AZ21" s="193">
        <f t="shared" si="0"/>
        <v>95</v>
      </c>
      <c r="BA21" s="193">
        <f t="shared" si="10"/>
        <v>200</v>
      </c>
    </row>
    <row r="22" spans="1:53" x14ac:dyDescent="0.6">
      <c r="A22" s="54">
        <v>18</v>
      </c>
      <c r="B22" s="2" t="s">
        <v>69</v>
      </c>
      <c r="C22" s="79"/>
      <c r="D22" s="79" t="s">
        <v>247</v>
      </c>
      <c r="E22" s="175"/>
      <c r="F22" s="191">
        <v>0</v>
      </c>
      <c r="G22" s="191">
        <v>0</v>
      </c>
      <c r="H22" s="191">
        <v>0</v>
      </c>
      <c r="I22" s="191">
        <v>4</v>
      </c>
      <c r="J22" s="191">
        <v>2</v>
      </c>
      <c r="K22" s="191">
        <v>6</v>
      </c>
      <c r="L22" s="191">
        <v>0</v>
      </c>
      <c r="M22" s="191">
        <v>0</v>
      </c>
      <c r="N22" s="191">
        <v>0</v>
      </c>
      <c r="O22" s="192">
        <f t="shared" si="1"/>
        <v>4</v>
      </c>
      <c r="P22" s="192">
        <f t="shared" si="2"/>
        <v>2</v>
      </c>
      <c r="Q22" s="192">
        <f t="shared" si="3"/>
        <v>6</v>
      </c>
      <c r="R22" s="184">
        <v>4</v>
      </c>
      <c r="S22" s="184">
        <v>0</v>
      </c>
      <c r="T22" s="184">
        <v>4</v>
      </c>
      <c r="U22" s="184">
        <v>1</v>
      </c>
      <c r="V22" s="184">
        <v>2</v>
      </c>
      <c r="W22" s="184">
        <v>3</v>
      </c>
      <c r="X22" s="184">
        <v>4</v>
      </c>
      <c r="Y22" s="184">
        <v>6</v>
      </c>
      <c r="Z22" s="184">
        <v>10</v>
      </c>
      <c r="AA22" s="184">
        <v>4</v>
      </c>
      <c r="AB22" s="184">
        <v>1</v>
      </c>
      <c r="AC22" s="184">
        <v>5</v>
      </c>
      <c r="AD22" s="184">
        <v>5</v>
      </c>
      <c r="AE22" s="184">
        <v>2</v>
      </c>
      <c r="AF22" s="184">
        <v>7</v>
      </c>
      <c r="AG22" s="187">
        <v>2</v>
      </c>
      <c r="AH22" s="187">
        <v>0</v>
      </c>
      <c r="AI22" s="187">
        <v>2</v>
      </c>
      <c r="AJ22" s="195">
        <f t="shared" si="4"/>
        <v>16</v>
      </c>
      <c r="AK22" s="195">
        <f t="shared" si="5"/>
        <v>11</v>
      </c>
      <c r="AL22" s="195">
        <f t="shared" si="6"/>
        <v>27</v>
      </c>
      <c r="AM22" s="185">
        <v>0</v>
      </c>
      <c r="AN22" s="185">
        <v>0</v>
      </c>
      <c r="AO22" s="185">
        <v>0</v>
      </c>
      <c r="AP22" s="185">
        <v>0</v>
      </c>
      <c r="AQ22" s="185">
        <v>0</v>
      </c>
      <c r="AR22" s="185">
        <v>0</v>
      </c>
      <c r="AS22" s="185">
        <v>0</v>
      </c>
      <c r="AT22" s="185">
        <v>0</v>
      </c>
      <c r="AU22" s="185">
        <v>0</v>
      </c>
      <c r="AV22" s="186">
        <f t="shared" si="7"/>
        <v>0</v>
      </c>
      <c r="AW22" s="186">
        <f t="shared" si="8"/>
        <v>0</v>
      </c>
      <c r="AX22" s="186">
        <f t="shared" si="9"/>
        <v>0</v>
      </c>
      <c r="AY22" s="193">
        <f t="shared" si="0"/>
        <v>20</v>
      </c>
      <c r="AZ22" s="193">
        <f t="shared" si="0"/>
        <v>13</v>
      </c>
      <c r="BA22" s="193">
        <f t="shared" si="10"/>
        <v>33</v>
      </c>
    </row>
    <row r="23" spans="1:53" x14ac:dyDescent="0.6">
      <c r="A23" s="54">
        <v>19</v>
      </c>
      <c r="B23" s="2" t="s">
        <v>70</v>
      </c>
      <c r="C23" s="79"/>
      <c r="D23" s="79" t="s">
        <v>247</v>
      </c>
      <c r="E23" s="175"/>
      <c r="F23" s="191">
        <v>0</v>
      </c>
      <c r="G23" s="191">
        <v>0</v>
      </c>
      <c r="H23" s="191">
        <v>0</v>
      </c>
      <c r="I23" s="191">
        <v>7</v>
      </c>
      <c r="J23" s="191">
        <v>6</v>
      </c>
      <c r="K23" s="191">
        <v>13</v>
      </c>
      <c r="L23" s="191">
        <v>6</v>
      </c>
      <c r="M23" s="191">
        <v>7</v>
      </c>
      <c r="N23" s="191">
        <v>13</v>
      </c>
      <c r="O23" s="192">
        <f t="shared" si="1"/>
        <v>13</v>
      </c>
      <c r="P23" s="192">
        <f t="shared" si="2"/>
        <v>13</v>
      </c>
      <c r="Q23" s="192">
        <f t="shared" si="3"/>
        <v>26</v>
      </c>
      <c r="R23" s="184">
        <v>6</v>
      </c>
      <c r="S23" s="184">
        <v>6</v>
      </c>
      <c r="T23" s="184">
        <v>12</v>
      </c>
      <c r="U23" s="184">
        <v>7</v>
      </c>
      <c r="V23" s="184">
        <v>3</v>
      </c>
      <c r="W23" s="184">
        <v>10</v>
      </c>
      <c r="X23" s="184">
        <v>8</v>
      </c>
      <c r="Y23" s="184">
        <v>6</v>
      </c>
      <c r="Z23" s="184">
        <v>14</v>
      </c>
      <c r="AA23" s="184">
        <v>3</v>
      </c>
      <c r="AB23" s="184">
        <v>3</v>
      </c>
      <c r="AC23" s="184">
        <v>6</v>
      </c>
      <c r="AD23" s="184">
        <v>9</v>
      </c>
      <c r="AE23" s="184">
        <v>3</v>
      </c>
      <c r="AF23" s="184">
        <v>12</v>
      </c>
      <c r="AG23" s="187">
        <v>5</v>
      </c>
      <c r="AH23" s="187">
        <v>4</v>
      </c>
      <c r="AI23" s="187">
        <v>9</v>
      </c>
      <c r="AJ23" s="195">
        <f t="shared" si="4"/>
        <v>35</v>
      </c>
      <c r="AK23" s="195">
        <f t="shared" si="5"/>
        <v>25</v>
      </c>
      <c r="AL23" s="195">
        <f t="shared" si="6"/>
        <v>60</v>
      </c>
      <c r="AM23" s="185">
        <v>10</v>
      </c>
      <c r="AN23" s="185">
        <v>4</v>
      </c>
      <c r="AO23" s="185">
        <v>14</v>
      </c>
      <c r="AP23" s="185">
        <v>3</v>
      </c>
      <c r="AQ23" s="185">
        <v>3</v>
      </c>
      <c r="AR23" s="185">
        <v>6</v>
      </c>
      <c r="AS23" s="185">
        <v>8</v>
      </c>
      <c r="AT23" s="185">
        <v>6</v>
      </c>
      <c r="AU23" s="185">
        <v>14</v>
      </c>
      <c r="AV23" s="186">
        <f t="shared" si="7"/>
        <v>21</v>
      </c>
      <c r="AW23" s="186">
        <f t="shared" si="8"/>
        <v>10</v>
      </c>
      <c r="AX23" s="186">
        <f t="shared" si="9"/>
        <v>31</v>
      </c>
      <c r="AY23" s="193">
        <f t="shared" si="0"/>
        <v>69</v>
      </c>
      <c r="AZ23" s="193">
        <f t="shared" si="0"/>
        <v>48</v>
      </c>
      <c r="BA23" s="193">
        <f t="shared" si="10"/>
        <v>117</v>
      </c>
    </row>
    <row r="24" spans="1:53" x14ac:dyDescent="0.6">
      <c r="A24" s="54">
        <v>20</v>
      </c>
      <c r="B24" s="2" t="s">
        <v>71</v>
      </c>
      <c r="C24" s="79"/>
      <c r="D24" s="79" t="s">
        <v>247</v>
      </c>
      <c r="E24" s="175"/>
      <c r="F24" s="191">
        <v>0</v>
      </c>
      <c r="G24" s="191">
        <v>0</v>
      </c>
      <c r="H24" s="191">
        <v>0</v>
      </c>
      <c r="I24" s="191">
        <v>1</v>
      </c>
      <c r="J24" s="191">
        <v>3</v>
      </c>
      <c r="K24" s="191">
        <v>4</v>
      </c>
      <c r="L24" s="191">
        <v>3</v>
      </c>
      <c r="M24" s="191">
        <v>2</v>
      </c>
      <c r="N24" s="191">
        <v>5</v>
      </c>
      <c r="O24" s="192">
        <f t="shared" si="1"/>
        <v>4</v>
      </c>
      <c r="P24" s="192">
        <f t="shared" si="2"/>
        <v>5</v>
      </c>
      <c r="Q24" s="192">
        <f t="shared" si="3"/>
        <v>9</v>
      </c>
      <c r="R24" s="184">
        <v>2</v>
      </c>
      <c r="S24" s="184">
        <v>2</v>
      </c>
      <c r="T24" s="184">
        <v>4</v>
      </c>
      <c r="U24" s="184">
        <v>3</v>
      </c>
      <c r="V24" s="184">
        <v>1</v>
      </c>
      <c r="W24" s="184">
        <v>4</v>
      </c>
      <c r="X24" s="184">
        <v>0</v>
      </c>
      <c r="Y24" s="184">
        <v>4</v>
      </c>
      <c r="Z24" s="184">
        <v>4</v>
      </c>
      <c r="AA24" s="184">
        <v>1</v>
      </c>
      <c r="AB24" s="184">
        <v>3</v>
      </c>
      <c r="AC24" s="184">
        <v>4</v>
      </c>
      <c r="AD24" s="184">
        <v>2</v>
      </c>
      <c r="AE24" s="184">
        <v>2</v>
      </c>
      <c r="AF24" s="184">
        <v>4</v>
      </c>
      <c r="AG24" s="187">
        <v>2</v>
      </c>
      <c r="AH24" s="187">
        <v>4</v>
      </c>
      <c r="AI24" s="187">
        <v>6</v>
      </c>
      <c r="AJ24" s="195">
        <f t="shared" si="4"/>
        <v>9</v>
      </c>
      <c r="AK24" s="195">
        <f t="shared" si="5"/>
        <v>16</v>
      </c>
      <c r="AL24" s="195">
        <f t="shared" si="6"/>
        <v>25</v>
      </c>
      <c r="AM24" s="185">
        <v>0</v>
      </c>
      <c r="AN24" s="185">
        <v>0</v>
      </c>
      <c r="AO24" s="185">
        <v>0</v>
      </c>
      <c r="AP24" s="185">
        <v>0</v>
      </c>
      <c r="AQ24" s="185">
        <v>0</v>
      </c>
      <c r="AR24" s="185">
        <v>0</v>
      </c>
      <c r="AS24" s="185">
        <v>0</v>
      </c>
      <c r="AT24" s="185">
        <v>0</v>
      </c>
      <c r="AU24" s="185">
        <v>0</v>
      </c>
      <c r="AV24" s="186">
        <f t="shared" si="7"/>
        <v>0</v>
      </c>
      <c r="AW24" s="186">
        <f t="shared" si="8"/>
        <v>0</v>
      </c>
      <c r="AX24" s="186">
        <f t="shared" si="9"/>
        <v>0</v>
      </c>
      <c r="AY24" s="193">
        <f t="shared" si="0"/>
        <v>13</v>
      </c>
      <c r="AZ24" s="193">
        <f t="shared" si="0"/>
        <v>21</v>
      </c>
      <c r="BA24" s="193">
        <f t="shared" si="10"/>
        <v>34</v>
      </c>
    </row>
    <row r="25" spans="1:53" x14ac:dyDescent="0.6">
      <c r="A25" s="54">
        <v>21</v>
      </c>
      <c r="B25" s="2" t="s">
        <v>72</v>
      </c>
      <c r="C25" s="79"/>
      <c r="D25" s="79" t="s">
        <v>247</v>
      </c>
      <c r="E25" s="175"/>
      <c r="F25" s="191">
        <v>0</v>
      </c>
      <c r="G25" s="191">
        <v>0</v>
      </c>
      <c r="H25" s="191">
        <v>0</v>
      </c>
      <c r="I25" s="191">
        <v>3</v>
      </c>
      <c r="J25" s="191">
        <v>4</v>
      </c>
      <c r="K25" s="191">
        <v>7</v>
      </c>
      <c r="L25" s="191">
        <v>3</v>
      </c>
      <c r="M25" s="191">
        <v>4</v>
      </c>
      <c r="N25" s="191">
        <v>7</v>
      </c>
      <c r="O25" s="192">
        <f t="shared" si="1"/>
        <v>6</v>
      </c>
      <c r="P25" s="192">
        <f t="shared" si="2"/>
        <v>8</v>
      </c>
      <c r="Q25" s="192">
        <f t="shared" si="3"/>
        <v>14</v>
      </c>
      <c r="R25" s="184">
        <v>2</v>
      </c>
      <c r="S25" s="184">
        <v>0</v>
      </c>
      <c r="T25" s="184">
        <v>2</v>
      </c>
      <c r="U25" s="184">
        <v>3</v>
      </c>
      <c r="V25" s="184">
        <v>3</v>
      </c>
      <c r="W25" s="184">
        <v>6</v>
      </c>
      <c r="X25" s="184">
        <v>3</v>
      </c>
      <c r="Y25" s="184">
        <v>3</v>
      </c>
      <c r="Z25" s="184">
        <v>6</v>
      </c>
      <c r="AA25" s="184">
        <v>1</v>
      </c>
      <c r="AB25" s="184">
        <v>3</v>
      </c>
      <c r="AC25" s="184">
        <v>4</v>
      </c>
      <c r="AD25" s="184">
        <v>3</v>
      </c>
      <c r="AE25" s="184">
        <v>1</v>
      </c>
      <c r="AF25" s="184">
        <v>4</v>
      </c>
      <c r="AG25" s="187">
        <v>3</v>
      </c>
      <c r="AH25" s="187">
        <v>3</v>
      </c>
      <c r="AI25" s="187">
        <v>6</v>
      </c>
      <c r="AJ25" s="195">
        <f t="shared" si="4"/>
        <v>14</v>
      </c>
      <c r="AK25" s="195">
        <f t="shared" si="5"/>
        <v>13</v>
      </c>
      <c r="AL25" s="195">
        <f t="shared" si="6"/>
        <v>27</v>
      </c>
      <c r="AM25" s="185">
        <v>0</v>
      </c>
      <c r="AN25" s="185">
        <v>0</v>
      </c>
      <c r="AO25" s="185">
        <v>0</v>
      </c>
      <c r="AP25" s="185">
        <v>0</v>
      </c>
      <c r="AQ25" s="185">
        <v>0</v>
      </c>
      <c r="AR25" s="185">
        <v>0</v>
      </c>
      <c r="AS25" s="185">
        <v>0</v>
      </c>
      <c r="AT25" s="185">
        <v>0</v>
      </c>
      <c r="AU25" s="185">
        <v>0</v>
      </c>
      <c r="AV25" s="186">
        <f t="shared" si="7"/>
        <v>0</v>
      </c>
      <c r="AW25" s="186">
        <f t="shared" si="8"/>
        <v>0</v>
      </c>
      <c r="AX25" s="186">
        <f t="shared" si="9"/>
        <v>0</v>
      </c>
      <c r="AY25" s="193">
        <f t="shared" si="0"/>
        <v>20</v>
      </c>
      <c r="AZ25" s="193">
        <f t="shared" si="0"/>
        <v>21</v>
      </c>
      <c r="BA25" s="193">
        <f t="shared" si="10"/>
        <v>41</v>
      </c>
    </row>
    <row r="26" spans="1:53" x14ac:dyDescent="0.6">
      <c r="A26" s="54">
        <v>22</v>
      </c>
      <c r="B26" s="2" t="s">
        <v>73</v>
      </c>
      <c r="C26" s="79"/>
      <c r="D26" s="79" t="s">
        <v>247</v>
      </c>
      <c r="E26" s="175"/>
      <c r="F26" s="191">
        <v>0</v>
      </c>
      <c r="G26" s="191">
        <v>0</v>
      </c>
      <c r="H26" s="191">
        <v>0</v>
      </c>
      <c r="I26" s="191">
        <v>5</v>
      </c>
      <c r="J26" s="191">
        <v>7</v>
      </c>
      <c r="K26" s="191">
        <v>12</v>
      </c>
      <c r="L26" s="191">
        <v>2</v>
      </c>
      <c r="M26" s="191">
        <v>6</v>
      </c>
      <c r="N26" s="191">
        <v>8</v>
      </c>
      <c r="O26" s="192">
        <f t="shared" si="1"/>
        <v>7</v>
      </c>
      <c r="P26" s="192">
        <f t="shared" si="2"/>
        <v>13</v>
      </c>
      <c r="Q26" s="192">
        <f t="shared" si="3"/>
        <v>20</v>
      </c>
      <c r="R26" s="184">
        <v>8</v>
      </c>
      <c r="S26" s="184">
        <v>4</v>
      </c>
      <c r="T26" s="184">
        <v>12</v>
      </c>
      <c r="U26" s="184">
        <v>3</v>
      </c>
      <c r="V26" s="184">
        <v>4</v>
      </c>
      <c r="W26" s="184">
        <v>7</v>
      </c>
      <c r="X26" s="184">
        <v>5</v>
      </c>
      <c r="Y26" s="184">
        <v>5</v>
      </c>
      <c r="Z26" s="184">
        <v>10</v>
      </c>
      <c r="AA26" s="184">
        <v>4</v>
      </c>
      <c r="AB26" s="184">
        <v>1</v>
      </c>
      <c r="AC26" s="184">
        <v>5</v>
      </c>
      <c r="AD26" s="184">
        <v>5</v>
      </c>
      <c r="AE26" s="184">
        <v>2</v>
      </c>
      <c r="AF26" s="184">
        <v>7</v>
      </c>
      <c r="AG26" s="187">
        <v>6</v>
      </c>
      <c r="AH26" s="187">
        <v>1</v>
      </c>
      <c r="AI26" s="187">
        <v>7</v>
      </c>
      <c r="AJ26" s="195">
        <f t="shared" si="4"/>
        <v>27</v>
      </c>
      <c r="AK26" s="195">
        <f t="shared" si="5"/>
        <v>17</v>
      </c>
      <c r="AL26" s="195">
        <f t="shared" si="6"/>
        <v>44</v>
      </c>
      <c r="AM26" s="185">
        <v>0</v>
      </c>
      <c r="AN26" s="185">
        <v>0</v>
      </c>
      <c r="AO26" s="185">
        <v>0</v>
      </c>
      <c r="AP26" s="185">
        <v>0</v>
      </c>
      <c r="AQ26" s="185">
        <v>0</v>
      </c>
      <c r="AR26" s="185">
        <v>0</v>
      </c>
      <c r="AS26" s="185">
        <v>0</v>
      </c>
      <c r="AT26" s="185">
        <v>0</v>
      </c>
      <c r="AU26" s="185">
        <v>0</v>
      </c>
      <c r="AV26" s="186">
        <f t="shared" si="7"/>
        <v>0</v>
      </c>
      <c r="AW26" s="186">
        <f t="shared" si="8"/>
        <v>0</v>
      </c>
      <c r="AX26" s="186">
        <f t="shared" si="9"/>
        <v>0</v>
      </c>
      <c r="AY26" s="193">
        <f t="shared" si="0"/>
        <v>34</v>
      </c>
      <c r="AZ26" s="193">
        <f t="shared" si="0"/>
        <v>30</v>
      </c>
      <c r="BA26" s="193">
        <f t="shared" si="10"/>
        <v>64</v>
      </c>
    </row>
    <row r="27" spans="1:53" x14ac:dyDescent="0.6">
      <c r="A27" s="54">
        <v>23</v>
      </c>
      <c r="B27" s="2" t="s">
        <v>167</v>
      </c>
      <c r="C27" s="79"/>
      <c r="D27" s="79" t="s">
        <v>247</v>
      </c>
      <c r="E27" s="175"/>
      <c r="F27" s="191">
        <v>0</v>
      </c>
      <c r="G27" s="191">
        <v>0</v>
      </c>
      <c r="H27" s="191">
        <v>0</v>
      </c>
      <c r="I27" s="191">
        <v>10</v>
      </c>
      <c r="J27" s="191">
        <v>7</v>
      </c>
      <c r="K27" s="191">
        <v>17</v>
      </c>
      <c r="L27" s="191">
        <v>7</v>
      </c>
      <c r="M27" s="191">
        <v>4</v>
      </c>
      <c r="N27" s="191">
        <v>11</v>
      </c>
      <c r="O27" s="192">
        <f t="shared" si="1"/>
        <v>17</v>
      </c>
      <c r="P27" s="192">
        <f t="shared" si="2"/>
        <v>11</v>
      </c>
      <c r="Q27" s="192">
        <f t="shared" si="3"/>
        <v>28</v>
      </c>
      <c r="R27" s="184">
        <v>6</v>
      </c>
      <c r="S27" s="184">
        <v>6</v>
      </c>
      <c r="T27" s="184">
        <v>12</v>
      </c>
      <c r="U27" s="184">
        <v>11</v>
      </c>
      <c r="V27" s="184">
        <v>6</v>
      </c>
      <c r="W27" s="184">
        <v>17</v>
      </c>
      <c r="X27" s="184">
        <v>15</v>
      </c>
      <c r="Y27" s="184">
        <v>3</v>
      </c>
      <c r="Z27" s="184">
        <v>18</v>
      </c>
      <c r="AA27" s="184">
        <v>7</v>
      </c>
      <c r="AB27" s="184">
        <v>7</v>
      </c>
      <c r="AC27" s="184">
        <v>14</v>
      </c>
      <c r="AD27" s="184">
        <v>12</v>
      </c>
      <c r="AE27" s="184">
        <v>13</v>
      </c>
      <c r="AF27" s="184">
        <v>25</v>
      </c>
      <c r="AG27" s="187">
        <v>7</v>
      </c>
      <c r="AH27" s="187">
        <v>7</v>
      </c>
      <c r="AI27" s="187">
        <v>14</v>
      </c>
      <c r="AJ27" s="195">
        <f t="shared" si="4"/>
        <v>51</v>
      </c>
      <c r="AK27" s="195">
        <f t="shared" si="5"/>
        <v>42</v>
      </c>
      <c r="AL27" s="195">
        <f t="shared" si="6"/>
        <v>93</v>
      </c>
      <c r="AM27" s="185">
        <v>0</v>
      </c>
      <c r="AN27" s="185">
        <v>0</v>
      </c>
      <c r="AO27" s="185">
        <v>0</v>
      </c>
      <c r="AP27" s="185">
        <v>0</v>
      </c>
      <c r="AQ27" s="185">
        <v>0</v>
      </c>
      <c r="AR27" s="185">
        <v>0</v>
      </c>
      <c r="AS27" s="185">
        <v>0</v>
      </c>
      <c r="AT27" s="185">
        <v>0</v>
      </c>
      <c r="AU27" s="185">
        <v>0</v>
      </c>
      <c r="AV27" s="186">
        <f t="shared" si="7"/>
        <v>0</v>
      </c>
      <c r="AW27" s="186">
        <f t="shared" si="8"/>
        <v>0</v>
      </c>
      <c r="AX27" s="186">
        <f t="shared" si="9"/>
        <v>0</v>
      </c>
      <c r="AY27" s="193">
        <f t="shared" si="0"/>
        <v>68</v>
      </c>
      <c r="AZ27" s="193">
        <f t="shared" si="0"/>
        <v>53</v>
      </c>
      <c r="BA27" s="193">
        <f t="shared" si="10"/>
        <v>121</v>
      </c>
    </row>
    <row r="28" spans="1:53" x14ac:dyDescent="0.6">
      <c r="A28" s="54">
        <v>24</v>
      </c>
      <c r="B28" s="2" t="s">
        <v>74</v>
      </c>
      <c r="C28" s="79"/>
      <c r="D28" s="79" t="s">
        <v>247</v>
      </c>
      <c r="E28" s="175"/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1</v>
      </c>
      <c r="N28" s="191">
        <v>1</v>
      </c>
      <c r="O28" s="192">
        <f t="shared" si="1"/>
        <v>0</v>
      </c>
      <c r="P28" s="192">
        <f t="shared" si="2"/>
        <v>1</v>
      </c>
      <c r="Q28" s="192">
        <f t="shared" si="3"/>
        <v>1</v>
      </c>
      <c r="R28" s="184">
        <v>0</v>
      </c>
      <c r="S28" s="184">
        <v>0</v>
      </c>
      <c r="T28" s="184">
        <v>0</v>
      </c>
      <c r="U28" s="184">
        <v>0</v>
      </c>
      <c r="V28" s="184">
        <v>3</v>
      </c>
      <c r="W28" s="184">
        <v>3</v>
      </c>
      <c r="X28" s="184">
        <v>2</v>
      </c>
      <c r="Y28" s="184">
        <v>0</v>
      </c>
      <c r="Z28" s="184">
        <v>2</v>
      </c>
      <c r="AA28" s="184">
        <v>0</v>
      </c>
      <c r="AB28" s="184">
        <v>2</v>
      </c>
      <c r="AC28" s="184">
        <v>2</v>
      </c>
      <c r="AD28" s="184">
        <v>2</v>
      </c>
      <c r="AE28" s="184">
        <v>3</v>
      </c>
      <c r="AF28" s="184">
        <v>5</v>
      </c>
      <c r="AG28" s="187">
        <v>7</v>
      </c>
      <c r="AH28" s="187">
        <v>1</v>
      </c>
      <c r="AI28" s="187">
        <v>8</v>
      </c>
      <c r="AJ28" s="195">
        <f t="shared" si="4"/>
        <v>11</v>
      </c>
      <c r="AK28" s="195">
        <f t="shared" si="5"/>
        <v>9</v>
      </c>
      <c r="AL28" s="195">
        <f t="shared" si="6"/>
        <v>20</v>
      </c>
      <c r="AM28" s="185">
        <v>0</v>
      </c>
      <c r="AN28" s="185">
        <v>0</v>
      </c>
      <c r="AO28" s="185">
        <v>0</v>
      </c>
      <c r="AP28" s="185">
        <v>0</v>
      </c>
      <c r="AQ28" s="185">
        <v>0</v>
      </c>
      <c r="AR28" s="185">
        <v>0</v>
      </c>
      <c r="AS28" s="185">
        <v>0</v>
      </c>
      <c r="AT28" s="185">
        <v>0</v>
      </c>
      <c r="AU28" s="185">
        <v>0</v>
      </c>
      <c r="AV28" s="186">
        <f t="shared" si="7"/>
        <v>0</v>
      </c>
      <c r="AW28" s="186">
        <f t="shared" si="8"/>
        <v>0</v>
      </c>
      <c r="AX28" s="186">
        <f t="shared" si="9"/>
        <v>0</v>
      </c>
      <c r="AY28" s="193">
        <f t="shared" si="0"/>
        <v>11</v>
      </c>
      <c r="AZ28" s="193">
        <f t="shared" si="0"/>
        <v>10</v>
      </c>
      <c r="BA28" s="193">
        <f t="shared" si="10"/>
        <v>21</v>
      </c>
    </row>
    <row r="29" spans="1:53" x14ac:dyDescent="0.6">
      <c r="A29" s="54">
        <v>25</v>
      </c>
      <c r="B29" s="2" t="s">
        <v>75</v>
      </c>
      <c r="C29" s="79"/>
      <c r="D29" s="79" t="s">
        <v>247</v>
      </c>
      <c r="E29" s="175"/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2">
        <f t="shared" si="1"/>
        <v>0</v>
      </c>
      <c r="P29" s="192">
        <f t="shared" si="2"/>
        <v>0</v>
      </c>
      <c r="Q29" s="192">
        <f t="shared" si="3"/>
        <v>0</v>
      </c>
      <c r="R29" s="184">
        <v>0</v>
      </c>
      <c r="S29" s="184">
        <v>0</v>
      </c>
      <c r="T29" s="184">
        <v>0</v>
      </c>
      <c r="U29" s="184">
        <v>0</v>
      </c>
      <c r="V29" s="184">
        <v>0</v>
      </c>
      <c r="W29" s="184">
        <v>0</v>
      </c>
      <c r="X29" s="184">
        <v>0</v>
      </c>
      <c r="Y29" s="184">
        <v>0</v>
      </c>
      <c r="Z29" s="184">
        <v>0</v>
      </c>
      <c r="AA29" s="184">
        <v>0</v>
      </c>
      <c r="AB29" s="184">
        <v>0</v>
      </c>
      <c r="AC29" s="184">
        <v>0</v>
      </c>
      <c r="AD29" s="184">
        <v>0</v>
      </c>
      <c r="AE29" s="184">
        <v>0</v>
      </c>
      <c r="AF29" s="184">
        <v>0</v>
      </c>
      <c r="AG29" s="187">
        <v>0</v>
      </c>
      <c r="AH29" s="187">
        <v>0</v>
      </c>
      <c r="AI29" s="187">
        <v>0</v>
      </c>
      <c r="AJ29" s="195">
        <f t="shared" si="4"/>
        <v>0</v>
      </c>
      <c r="AK29" s="195">
        <f t="shared" si="5"/>
        <v>0</v>
      </c>
      <c r="AL29" s="195">
        <f t="shared" si="6"/>
        <v>0</v>
      </c>
      <c r="AM29" s="185">
        <v>0</v>
      </c>
      <c r="AN29" s="185">
        <v>0</v>
      </c>
      <c r="AO29" s="185">
        <v>0</v>
      </c>
      <c r="AP29" s="185">
        <v>0</v>
      </c>
      <c r="AQ29" s="185">
        <v>0</v>
      </c>
      <c r="AR29" s="185">
        <v>0</v>
      </c>
      <c r="AS29" s="185">
        <v>0</v>
      </c>
      <c r="AT29" s="185">
        <v>0</v>
      </c>
      <c r="AU29" s="185">
        <v>0</v>
      </c>
      <c r="AV29" s="186">
        <f t="shared" si="7"/>
        <v>0</v>
      </c>
      <c r="AW29" s="186">
        <f t="shared" si="8"/>
        <v>0</v>
      </c>
      <c r="AX29" s="186">
        <f t="shared" si="9"/>
        <v>0</v>
      </c>
      <c r="AY29" s="193">
        <f t="shared" si="0"/>
        <v>0</v>
      </c>
      <c r="AZ29" s="193">
        <f t="shared" si="0"/>
        <v>0</v>
      </c>
      <c r="BA29" s="193">
        <f t="shared" si="10"/>
        <v>0</v>
      </c>
    </row>
    <row r="30" spans="1:53" x14ac:dyDescent="0.6">
      <c r="A30" s="54">
        <v>26</v>
      </c>
      <c r="B30" s="2" t="s">
        <v>76</v>
      </c>
      <c r="C30" s="79"/>
      <c r="D30" s="79" t="s">
        <v>247</v>
      </c>
      <c r="E30" s="175"/>
      <c r="F30" s="191">
        <v>0</v>
      </c>
      <c r="G30" s="191">
        <v>0</v>
      </c>
      <c r="H30" s="191">
        <v>0</v>
      </c>
      <c r="I30" s="191">
        <v>4</v>
      </c>
      <c r="J30" s="191">
        <v>2</v>
      </c>
      <c r="K30" s="191">
        <v>6</v>
      </c>
      <c r="L30" s="191">
        <v>0</v>
      </c>
      <c r="M30" s="191">
        <v>3</v>
      </c>
      <c r="N30" s="191">
        <v>3</v>
      </c>
      <c r="O30" s="192">
        <f t="shared" si="1"/>
        <v>4</v>
      </c>
      <c r="P30" s="192">
        <f t="shared" si="2"/>
        <v>5</v>
      </c>
      <c r="Q30" s="192">
        <f t="shared" si="3"/>
        <v>9</v>
      </c>
      <c r="R30" s="184">
        <v>4</v>
      </c>
      <c r="S30" s="184">
        <v>7</v>
      </c>
      <c r="T30" s="184">
        <v>11</v>
      </c>
      <c r="U30" s="184">
        <v>4</v>
      </c>
      <c r="V30" s="184">
        <v>1</v>
      </c>
      <c r="W30" s="184">
        <v>5</v>
      </c>
      <c r="X30" s="184">
        <v>4</v>
      </c>
      <c r="Y30" s="184">
        <v>4</v>
      </c>
      <c r="Z30" s="184">
        <v>8</v>
      </c>
      <c r="AA30" s="184">
        <v>1</v>
      </c>
      <c r="AB30" s="184">
        <v>5</v>
      </c>
      <c r="AC30" s="184">
        <v>6</v>
      </c>
      <c r="AD30" s="184">
        <v>5</v>
      </c>
      <c r="AE30" s="184">
        <v>2</v>
      </c>
      <c r="AF30" s="184">
        <v>7</v>
      </c>
      <c r="AG30" s="187">
        <v>2</v>
      </c>
      <c r="AH30" s="187">
        <v>5</v>
      </c>
      <c r="AI30" s="187">
        <v>7</v>
      </c>
      <c r="AJ30" s="195">
        <f t="shared" si="4"/>
        <v>19</v>
      </c>
      <c r="AK30" s="195">
        <f t="shared" si="5"/>
        <v>24</v>
      </c>
      <c r="AL30" s="195">
        <f t="shared" si="6"/>
        <v>43</v>
      </c>
      <c r="AM30" s="185">
        <v>0</v>
      </c>
      <c r="AN30" s="185">
        <v>0</v>
      </c>
      <c r="AO30" s="185">
        <v>0</v>
      </c>
      <c r="AP30" s="185">
        <v>0</v>
      </c>
      <c r="AQ30" s="185">
        <v>0</v>
      </c>
      <c r="AR30" s="185">
        <v>0</v>
      </c>
      <c r="AS30" s="185">
        <v>0</v>
      </c>
      <c r="AT30" s="185">
        <v>0</v>
      </c>
      <c r="AU30" s="185">
        <v>0</v>
      </c>
      <c r="AV30" s="186">
        <f t="shared" si="7"/>
        <v>0</v>
      </c>
      <c r="AW30" s="186">
        <f t="shared" si="8"/>
        <v>0</v>
      </c>
      <c r="AX30" s="186">
        <f t="shared" si="9"/>
        <v>0</v>
      </c>
      <c r="AY30" s="193">
        <f t="shared" si="0"/>
        <v>23</v>
      </c>
      <c r="AZ30" s="193">
        <f t="shared" si="0"/>
        <v>29</v>
      </c>
      <c r="BA30" s="193">
        <f t="shared" si="10"/>
        <v>52</v>
      </c>
    </row>
    <row r="31" spans="1:53" x14ac:dyDescent="0.6">
      <c r="A31" s="54">
        <v>27</v>
      </c>
      <c r="B31" s="2" t="s">
        <v>77</v>
      </c>
      <c r="C31" s="79"/>
      <c r="D31" s="79" t="s">
        <v>247</v>
      </c>
      <c r="E31" s="175"/>
      <c r="F31" s="191">
        <v>0</v>
      </c>
      <c r="G31" s="191">
        <v>0</v>
      </c>
      <c r="H31" s="191">
        <v>0</v>
      </c>
      <c r="I31" s="191">
        <v>1</v>
      </c>
      <c r="J31" s="191">
        <v>4</v>
      </c>
      <c r="K31" s="191">
        <v>5</v>
      </c>
      <c r="L31" s="191">
        <v>5</v>
      </c>
      <c r="M31" s="191">
        <v>6</v>
      </c>
      <c r="N31" s="191">
        <v>11</v>
      </c>
      <c r="O31" s="192">
        <f t="shared" si="1"/>
        <v>6</v>
      </c>
      <c r="P31" s="192">
        <f t="shared" si="2"/>
        <v>10</v>
      </c>
      <c r="Q31" s="192">
        <f t="shared" si="3"/>
        <v>16</v>
      </c>
      <c r="R31" s="184">
        <v>2</v>
      </c>
      <c r="S31" s="184">
        <v>6</v>
      </c>
      <c r="T31" s="184">
        <v>8</v>
      </c>
      <c r="U31" s="184">
        <v>2</v>
      </c>
      <c r="V31" s="184">
        <v>4</v>
      </c>
      <c r="W31" s="184">
        <v>6</v>
      </c>
      <c r="X31" s="184">
        <v>1</v>
      </c>
      <c r="Y31" s="184">
        <v>7</v>
      </c>
      <c r="Z31" s="184">
        <v>8</v>
      </c>
      <c r="AA31" s="184">
        <v>5</v>
      </c>
      <c r="AB31" s="184">
        <v>5</v>
      </c>
      <c r="AC31" s="184">
        <v>10</v>
      </c>
      <c r="AD31" s="184">
        <v>5</v>
      </c>
      <c r="AE31" s="184">
        <v>4</v>
      </c>
      <c r="AF31" s="184">
        <v>9</v>
      </c>
      <c r="AG31" s="187">
        <v>7</v>
      </c>
      <c r="AH31" s="187">
        <v>5</v>
      </c>
      <c r="AI31" s="187">
        <v>12</v>
      </c>
      <c r="AJ31" s="195">
        <f t="shared" si="4"/>
        <v>17</v>
      </c>
      <c r="AK31" s="195">
        <f t="shared" si="5"/>
        <v>31</v>
      </c>
      <c r="AL31" s="195">
        <f t="shared" si="6"/>
        <v>48</v>
      </c>
      <c r="AM31" s="185">
        <v>2</v>
      </c>
      <c r="AN31" s="185">
        <v>3</v>
      </c>
      <c r="AO31" s="185">
        <v>5</v>
      </c>
      <c r="AP31" s="185">
        <v>13</v>
      </c>
      <c r="AQ31" s="185">
        <v>2</v>
      </c>
      <c r="AR31" s="185">
        <v>15</v>
      </c>
      <c r="AS31" s="185">
        <v>5</v>
      </c>
      <c r="AT31" s="185">
        <v>10</v>
      </c>
      <c r="AU31" s="185">
        <v>15</v>
      </c>
      <c r="AV31" s="186">
        <f t="shared" si="7"/>
        <v>20</v>
      </c>
      <c r="AW31" s="186">
        <f t="shared" si="8"/>
        <v>13</v>
      </c>
      <c r="AX31" s="186">
        <f t="shared" si="9"/>
        <v>33</v>
      </c>
      <c r="AY31" s="193">
        <f t="shared" si="0"/>
        <v>43</v>
      </c>
      <c r="AZ31" s="193">
        <f t="shared" si="0"/>
        <v>54</v>
      </c>
      <c r="BA31" s="193">
        <f t="shared" si="10"/>
        <v>97</v>
      </c>
    </row>
    <row r="32" spans="1:53" x14ac:dyDescent="0.6">
      <c r="A32" s="54">
        <v>28</v>
      </c>
      <c r="B32" s="2" t="s">
        <v>78</v>
      </c>
      <c r="C32" s="79"/>
      <c r="D32" s="79" t="s">
        <v>247</v>
      </c>
      <c r="E32" s="175"/>
      <c r="F32" s="191">
        <v>0</v>
      </c>
      <c r="G32" s="191">
        <v>0</v>
      </c>
      <c r="H32" s="191">
        <v>0</v>
      </c>
      <c r="I32" s="191">
        <v>4</v>
      </c>
      <c r="J32" s="191">
        <v>1</v>
      </c>
      <c r="K32" s="191">
        <v>5</v>
      </c>
      <c r="L32" s="191">
        <v>2</v>
      </c>
      <c r="M32" s="191">
        <v>0</v>
      </c>
      <c r="N32" s="191">
        <v>2</v>
      </c>
      <c r="O32" s="192">
        <f t="shared" si="1"/>
        <v>6</v>
      </c>
      <c r="P32" s="192">
        <f t="shared" si="2"/>
        <v>1</v>
      </c>
      <c r="Q32" s="192">
        <f t="shared" si="3"/>
        <v>7</v>
      </c>
      <c r="R32" s="184">
        <v>9</v>
      </c>
      <c r="S32" s="184">
        <v>4</v>
      </c>
      <c r="T32" s="184">
        <v>13</v>
      </c>
      <c r="U32" s="184">
        <v>7</v>
      </c>
      <c r="V32" s="184">
        <v>3</v>
      </c>
      <c r="W32" s="184">
        <v>10</v>
      </c>
      <c r="X32" s="184">
        <v>2</v>
      </c>
      <c r="Y32" s="184">
        <v>3</v>
      </c>
      <c r="Z32" s="184">
        <v>5</v>
      </c>
      <c r="AA32" s="184">
        <v>6</v>
      </c>
      <c r="AB32" s="184">
        <v>1</v>
      </c>
      <c r="AC32" s="184">
        <v>7</v>
      </c>
      <c r="AD32" s="184">
        <v>4</v>
      </c>
      <c r="AE32" s="184">
        <v>9</v>
      </c>
      <c r="AF32" s="184">
        <v>13</v>
      </c>
      <c r="AG32" s="187">
        <v>6</v>
      </c>
      <c r="AH32" s="187">
        <v>4</v>
      </c>
      <c r="AI32" s="187">
        <v>10</v>
      </c>
      <c r="AJ32" s="195">
        <f t="shared" si="4"/>
        <v>28</v>
      </c>
      <c r="AK32" s="195">
        <f t="shared" si="5"/>
        <v>24</v>
      </c>
      <c r="AL32" s="195">
        <f t="shared" si="6"/>
        <v>52</v>
      </c>
      <c r="AM32" s="185">
        <v>7</v>
      </c>
      <c r="AN32" s="185">
        <v>8</v>
      </c>
      <c r="AO32" s="185">
        <v>15</v>
      </c>
      <c r="AP32" s="185">
        <v>5</v>
      </c>
      <c r="AQ32" s="185">
        <v>4</v>
      </c>
      <c r="AR32" s="185">
        <v>9</v>
      </c>
      <c r="AS32" s="185">
        <v>4</v>
      </c>
      <c r="AT32" s="185">
        <v>4</v>
      </c>
      <c r="AU32" s="185">
        <v>8</v>
      </c>
      <c r="AV32" s="186">
        <f t="shared" si="7"/>
        <v>16</v>
      </c>
      <c r="AW32" s="186">
        <f t="shared" si="8"/>
        <v>12</v>
      </c>
      <c r="AX32" s="186">
        <f t="shared" si="9"/>
        <v>28</v>
      </c>
      <c r="AY32" s="193">
        <f t="shared" si="0"/>
        <v>50</v>
      </c>
      <c r="AZ32" s="193">
        <f t="shared" si="0"/>
        <v>37</v>
      </c>
      <c r="BA32" s="193">
        <f t="shared" si="10"/>
        <v>87</v>
      </c>
    </row>
    <row r="33" spans="1:53" x14ac:dyDescent="0.6">
      <c r="A33" s="54">
        <v>29</v>
      </c>
      <c r="B33" s="2" t="s">
        <v>79</v>
      </c>
      <c r="C33" s="79"/>
      <c r="D33" s="79" t="s">
        <v>247</v>
      </c>
      <c r="E33" s="175"/>
      <c r="F33" s="191">
        <v>0</v>
      </c>
      <c r="G33" s="191">
        <v>0</v>
      </c>
      <c r="H33" s="191">
        <v>0</v>
      </c>
      <c r="I33" s="191">
        <v>4</v>
      </c>
      <c r="J33" s="191">
        <v>0</v>
      </c>
      <c r="K33" s="191">
        <v>4</v>
      </c>
      <c r="L33" s="191">
        <v>0</v>
      </c>
      <c r="M33" s="191">
        <v>0</v>
      </c>
      <c r="N33" s="191">
        <v>0</v>
      </c>
      <c r="O33" s="192">
        <f t="shared" si="1"/>
        <v>4</v>
      </c>
      <c r="P33" s="192">
        <f t="shared" si="2"/>
        <v>0</v>
      </c>
      <c r="Q33" s="192">
        <f t="shared" si="3"/>
        <v>4</v>
      </c>
      <c r="R33" s="184">
        <v>0</v>
      </c>
      <c r="S33" s="184">
        <v>0</v>
      </c>
      <c r="T33" s="184">
        <v>0</v>
      </c>
      <c r="U33" s="184">
        <v>2</v>
      </c>
      <c r="V33" s="184">
        <v>5</v>
      </c>
      <c r="W33" s="184">
        <v>7</v>
      </c>
      <c r="X33" s="184">
        <v>2</v>
      </c>
      <c r="Y33" s="184">
        <v>5</v>
      </c>
      <c r="Z33" s="184">
        <v>7</v>
      </c>
      <c r="AA33" s="184">
        <v>3</v>
      </c>
      <c r="AB33" s="184">
        <v>0</v>
      </c>
      <c r="AC33" s="184">
        <v>3</v>
      </c>
      <c r="AD33" s="184">
        <v>0</v>
      </c>
      <c r="AE33" s="184">
        <v>3</v>
      </c>
      <c r="AF33" s="184">
        <v>3</v>
      </c>
      <c r="AG33" s="187">
        <v>4</v>
      </c>
      <c r="AH33" s="187">
        <v>2</v>
      </c>
      <c r="AI33" s="187">
        <v>6</v>
      </c>
      <c r="AJ33" s="195">
        <f t="shared" si="4"/>
        <v>8</v>
      </c>
      <c r="AK33" s="195">
        <f t="shared" si="5"/>
        <v>15</v>
      </c>
      <c r="AL33" s="195">
        <f t="shared" si="6"/>
        <v>23</v>
      </c>
      <c r="AM33" s="185">
        <v>0</v>
      </c>
      <c r="AN33" s="185">
        <v>0</v>
      </c>
      <c r="AO33" s="185">
        <v>0</v>
      </c>
      <c r="AP33" s="185">
        <v>0</v>
      </c>
      <c r="AQ33" s="185">
        <v>0</v>
      </c>
      <c r="AR33" s="185">
        <v>0</v>
      </c>
      <c r="AS33" s="185">
        <v>0</v>
      </c>
      <c r="AT33" s="185">
        <v>0</v>
      </c>
      <c r="AU33" s="185">
        <v>0</v>
      </c>
      <c r="AV33" s="186">
        <f t="shared" si="7"/>
        <v>0</v>
      </c>
      <c r="AW33" s="186">
        <f t="shared" si="8"/>
        <v>0</v>
      </c>
      <c r="AX33" s="186">
        <f t="shared" si="9"/>
        <v>0</v>
      </c>
      <c r="AY33" s="193">
        <f t="shared" si="0"/>
        <v>12</v>
      </c>
      <c r="AZ33" s="193">
        <f t="shared" si="0"/>
        <v>15</v>
      </c>
      <c r="BA33" s="193">
        <f t="shared" si="10"/>
        <v>27</v>
      </c>
    </row>
    <row r="34" spans="1:53" x14ac:dyDescent="0.6">
      <c r="A34" s="54">
        <v>30</v>
      </c>
      <c r="B34" s="2" t="s">
        <v>80</v>
      </c>
      <c r="C34" s="79"/>
      <c r="D34" s="79" t="s">
        <v>247</v>
      </c>
      <c r="E34" s="175"/>
      <c r="F34" s="191">
        <v>0</v>
      </c>
      <c r="G34" s="191">
        <v>0</v>
      </c>
      <c r="H34" s="191">
        <v>0</v>
      </c>
      <c r="I34" s="191">
        <v>15</v>
      </c>
      <c r="J34" s="191">
        <v>16</v>
      </c>
      <c r="K34" s="191">
        <v>31</v>
      </c>
      <c r="L34" s="191">
        <v>17</v>
      </c>
      <c r="M34" s="191">
        <v>20</v>
      </c>
      <c r="N34" s="191">
        <v>37</v>
      </c>
      <c r="O34" s="192">
        <f t="shared" si="1"/>
        <v>32</v>
      </c>
      <c r="P34" s="192">
        <f t="shared" si="2"/>
        <v>36</v>
      </c>
      <c r="Q34" s="192">
        <f t="shared" si="3"/>
        <v>68</v>
      </c>
      <c r="R34" s="184">
        <v>22</v>
      </c>
      <c r="S34" s="184">
        <v>16</v>
      </c>
      <c r="T34" s="184">
        <v>38</v>
      </c>
      <c r="U34" s="184">
        <v>21</v>
      </c>
      <c r="V34" s="184">
        <v>21</v>
      </c>
      <c r="W34" s="184">
        <v>42</v>
      </c>
      <c r="X34" s="184">
        <v>24</v>
      </c>
      <c r="Y34" s="184">
        <v>26</v>
      </c>
      <c r="Z34" s="184">
        <v>50</v>
      </c>
      <c r="AA34" s="184">
        <v>20</v>
      </c>
      <c r="AB34" s="184">
        <v>26</v>
      </c>
      <c r="AC34" s="184">
        <v>46</v>
      </c>
      <c r="AD34" s="184">
        <v>29</v>
      </c>
      <c r="AE34" s="184">
        <v>20</v>
      </c>
      <c r="AF34" s="184">
        <v>49</v>
      </c>
      <c r="AG34" s="187">
        <v>26</v>
      </c>
      <c r="AH34" s="187">
        <v>20</v>
      </c>
      <c r="AI34" s="187">
        <v>46</v>
      </c>
      <c r="AJ34" s="195">
        <f t="shared" si="4"/>
        <v>122</v>
      </c>
      <c r="AK34" s="195">
        <f t="shared" si="5"/>
        <v>129</v>
      </c>
      <c r="AL34" s="195">
        <f t="shared" si="6"/>
        <v>251</v>
      </c>
      <c r="AM34" s="185">
        <v>0</v>
      </c>
      <c r="AN34" s="185">
        <v>0</v>
      </c>
      <c r="AO34" s="185">
        <v>0</v>
      </c>
      <c r="AP34" s="185">
        <v>0</v>
      </c>
      <c r="AQ34" s="185">
        <v>0</v>
      </c>
      <c r="AR34" s="185">
        <v>0</v>
      </c>
      <c r="AS34" s="185">
        <v>0</v>
      </c>
      <c r="AT34" s="185">
        <v>0</v>
      </c>
      <c r="AU34" s="185">
        <v>0</v>
      </c>
      <c r="AV34" s="186">
        <f t="shared" si="7"/>
        <v>0</v>
      </c>
      <c r="AW34" s="186">
        <f t="shared" si="8"/>
        <v>0</v>
      </c>
      <c r="AX34" s="186">
        <f t="shared" si="9"/>
        <v>0</v>
      </c>
      <c r="AY34" s="193">
        <f t="shared" si="0"/>
        <v>154</v>
      </c>
      <c r="AZ34" s="193">
        <f t="shared" si="0"/>
        <v>165</v>
      </c>
      <c r="BA34" s="193">
        <f t="shared" si="10"/>
        <v>319</v>
      </c>
    </row>
    <row r="35" spans="1:53" x14ac:dyDescent="0.6">
      <c r="A35" s="54">
        <v>31</v>
      </c>
      <c r="B35" s="2" t="s">
        <v>81</v>
      </c>
      <c r="C35" s="79"/>
      <c r="D35" s="79" t="s">
        <v>247</v>
      </c>
      <c r="E35" s="175"/>
      <c r="F35" s="191">
        <v>0</v>
      </c>
      <c r="G35" s="191">
        <v>0</v>
      </c>
      <c r="H35" s="191">
        <v>0</v>
      </c>
      <c r="I35" s="191">
        <v>5</v>
      </c>
      <c r="J35" s="191">
        <v>8</v>
      </c>
      <c r="K35" s="191">
        <v>13</v>
      </c>
      <c r="L35" s="191">
        <v>5</v>
      </c>
      <c r="M35" s="191">
        <v>9</v>
      </c>
      <c r="N35" s="191">
        <v>14</v>
      </c>
      <c r="O35" s="192">
        <f t="shared" si="1"/>
        <v>10</v>
      </c>
      <c r="P35" s="192">
        <f t="shared" si="2"/>
        <v>17</v>
      </c>
      <c r="Q35" s="192">
        <f t="shared" si="3"/>
        <v>27</v>
      </c>
      <c r="R35" s="184">
        <v>8</v>
      </c>
      <c r="S35" s="184">
        <v>8</v>
      </c>
      <c r="T35" s="184">
        <v>16</v>
      </c>
      <c r="U35" s="184">
        <v>9</v>
      </c>
      <c r="V35" s="184">
        <v>7</v>
      </c>
      <c r="W35" s="184">
        <v>16</v>
      </c>
      <c r="X35" s="184">
        <v>3</v>
      </c>
      <c r="Y35" s="184">
        <v>5</v>
      </c>
      <c r="Z35" s="184">
        <v>8</v>
      </c>
      <c r="AA35" s="184">
        <v>8</v>
      </c>
      <c r="AB35" s="184">
        <v>7</v>
      </c>
      <c r="AC35" s="184">
        <v>15</v>
      </c>
      <c r="AD35" s="184">
        <v>13</v>
      </c>
      <c r="AE35" s="184">
        <v>6</v>
      </c>
      <c r="AF35" s="184">
        <v>19</v>
      </c>
      <c r="AG35" s="187">
        <v>11</v>
      </c>
      <c r="AH35" s="187">
        <v>5</v>
      </c>
      <c r="AI35" s="187">
        <v>16</v>
      </c>
      <c r="AJ35" s="195">
        <f t="shared" si="4"/>
        <v>44</v>
      </c>
      <c r="AK35" s="195">
        <f t="shared" si="5"/>
        <v>38</v>
      </c>
      <c r="AL35" s="195">
        <f t="shared" si="6"/>
        <v>82</v>
      </c>
      <c r="AM35" s="185">
        <v>8</v>
      </c>
      <c r="AN35" s="185">
        <v>6</v>
      </c>
      <c r="AO35" s="185">
        <v>14</v>
      </c>
      <c r="AP35" s="185">
        <v>6</v>
      </c>
      <c r="AQ35" s="185">
        <v>5</v>
      </c>
      <c r="AR35" s="185">
        <v>11</v>
      </c>
      <c r="AS35" s="185">
        <v>6</v>
      </c>
      <c r="AT35" s="185">
        <v>4</v>
      </c>
      <c r="AU35" s="185">
        <v>10</v>
      </c>
      <c r="AV35" s="186">
        <f t="shared" si="7"/>
        <v>20</v>
      </c>
      <c r="AW35" s="186">
        <f t="shared" si="8"/>
        <v>10</v>
      </c>
      <c r="AX35" s="186">
        <f t="shared" si="9"/>
        <v>30</v>
      </c>
      <c r="AY35" s="193">
        <f t="shared" si="0"/>
        <v>74</v>
      </c>
      <c r="AZ35" s="193">
        <f t="shared" si="0"/>
        <v>65</v>
      </c>
      <c r="BA35" s="193">
        <f t="shared" si="10"/>
        <v>139</v>
      </c>
    </row>
    <row r="36" spans="1:53" x14ac:dyDescent="0.6">
      <c r="A36" s="54">
        <v>32</v>
      </c>
      <c r="B36" s="2" t="s">
        <v>82</v>
      </c>
      <c r="C36" s="79"/>
      <c r="D36" s="79" t="s">
        <v>247</v>
      </c>
      <c r="E36" s="175"/>
      <c r="F36" s="191">
        <v>0</v>
      </c>
      <c r="G36" s="191">
        <v>0</v>
      </c>
      <c r="H36" s="191">
        <v>0</v>
      </c>
      <c r="I36" s="191">
        <v>0</v>
      </c>
      <c r="J36" s="191">
        <v>2</v>
      </c>
      <c r="K36" s="191">
        <v>2</v>
      </c>
      <c r="L36" s="191">
        <v>5</v>
      </c>
      <c r="M36" s="191">
        <v>6</v>
      </c>
      <c r="N36" s="191">
        <v>11</v>
      </c>
      <c r="O36" s="192">
        <f t="shared" si="1"/>
        <v>5</v>
      </c>
      <c r="P36" s="192">
        <f t="shared" si="2"/>
        <v>8</v>
      </c>
      <c r="Q36" s="192">
        <f t="shared" si="3"/>
        <v>13</v>
      </c>
      <c r="R36" s="184">
        <v>8</v>
      </c>
      <c r="S36" s="184">
        <v>1</v>
      </c>
      <c r="T36" s="184">
        <v>9</v>
      </c>
      <c r="U36" s="184">
        <v>2</v>
      </c>
      <c r="V36" s="184">
        <v>3</v>
      </c>
      <c r="W36" s="184">
        <v>5</v>
      </c>
      <c r="X36" s="184">
        <v>3</v>
      </c>
      <c r="Y36" s="184">
        <v>7</v>
      </c>
      <c r="Z36" s="184">
        <v>10</v>
      </c>
      <c r="AA36" s="184">
        <v>8</v>
      </c>
      <c r="AB36" s="184">
        <v>2</v>
      </c>
      <c r="AC36" s="184">
        <v>10</v>
      </c>
      <c r="AD36" s="184">
        <v>6</v>
      </c>
      <c r="AE36" s="184">
        <v>6</v>
      </c>
      <c r="AF36" s="184">
        <v>12</v>
      </c>
      <c r="AG36" s="187">
        <v>3</v>
      </c>
      <c r="AH36" s="187">
        <v>7</v>
      </c>
      <c r="AI36" s="187">
        <v>10</v>
      </c>
      <c r="AJ36" s="195">
        <f t="shared" si="4"/>
        <v>22</v>
      </c>
      <c r="AK36" s="195">
        <f t="shared" si="5"/>
        <v>26</v>
      </c>
      <c r="AL36" s="195">
        <f t="shared" si="6"/>
        <v>48</v>
      </c>
      <c r="AM36" s="185">
        <v>0</v>
      </c>
      <c r="AN36" s="185">
        <v>0</v>
      </c>
      <c r="AO36" s="185">
        <v>0</v>
      </c>
      <c r="AP36" s="185">
        <v>0</v>
      </c>
      <c r="AQ36" s="185">
        <v>0</v>
      </c>
      <c r="AR36" s="185">
        <v>0</v>
      </c>
      <c r="AS36" s="185">
        <v>0</v>
      </c>
      <c r="AT36" s="185">
        <v>0</v>
      </c>
      <c r="AU36" s="185">
        <v>0</v>
      </c>
      <c r="AV36" s="186">
        <f t="shared" si="7"/>
        <v>0</v>
      </c>
      <c r="AW36" s="186">
        <f t="shared" si="8"/>
        <v>0</v>
      </c>
      <c r="AX36" s="186">
        <f t="shared" si="9"/>
        <v>0</v>
      </c>
      <c r="AY36" s="193">
        <f t="shared" si="0"/>
        <v>27</v>
      </c>
      <c r="AZ36" s="193">
        <f t="shared" si="0"/>
        <v>34</v>
      </c>
      <c r="BA36" s="193">
        <f t="shared" si="10"/>
        <v>61</v>
      </c>
    </row>
    <row r="37" spans="1:53" x14ac:dyDescent="0.6">
      <c r="A37" s="54">
        <v>33</v>
      </c>
      <c r="B37" s="2" t="s">
        <v>83</v>
      </c>
      <c r="C37" s="79"/>
      <c r="D37" s="79" t="s">
        <v>247</v>
      </c>
      <c r="E37" s="175"/>
      <c r="F37" s="191">
        <v>0</v>
      </c>
      <c r="G37" s="191">
        <v>0</v>
      </c>
      <c r="H37" s="191">
        <v>0</v>
      </c>
      <c r="I37" s="191">
        <v>0</v>
      </c>
      <c r="J37" s="191">
        <v>1</v>
      </c>
      <c r="K37" s="191">
        <v>1</v>
      </c>
      <c r="L37" s="191">
        <v>1</v>
      </c>
      <c r="M37" s="191">
        <v>3</v>
      </c>
      <c r="N37" s="191">
        <v>4</v>
      </c>
      <c r="O37" s="192">
        <f t="shared" si="1"/>
        <v>1</v>
      </c>
      <c r="P37" s="192">
        <f t="shared" si="2"/>
        <v>4</v>
      </c>
      <c r="Q37" s="192">
        <f t="shared" si="3"/>
        <v>5</v>
      </c>
      <c r="R37" s="184">
        <v>1</v>
      </c>
      <c r="S37" s="184">
        <v>2</v>
      </c>
      <c r="T37" s="184">
        <v>3</v>
      </c>
      <c r="U37" s="184">
        <v>0</v>
      </c>
      <c r="V37" s="184">
        <v>2</v>
      </c>
      <c r="W37" s="184">
        <v>2</v>
      </c>
      <c r="X37" s="184">
        <v>1</v>
      </c>
      <c r="Y37" s="184">
        <v>5</v>
      </c>
      <c r="Z37" s="184">
        <v>6</v>
      </c>
      <c r="AA37" s="184">
        <v>1</v>
      </c>
      <c r="AB37" s="184">
        <v>2</v>
      </c>
      <c r="AC37" s="184">
        <v>3</v>
      </c>
      <c r="AD37" s="184">
        <v>1</v>
      </c>
      <c r="AE37" s="184">
        <v>1</v>
      </c>
      <c r="AF37" s="184">
        <v>2</v>
      </c>
      <c r="AG37" s="187">
        <v>1</v>
      </c>
      <c r="AH37" s="187">
        <v>1</v>
      </c>
      <c r="AI37" s="187">
        <v>2</v>
      </c>
      <c r="AJ37" s="195">
        <f t="shared" si="4"/>
        <v>4</v>
      </c>
      <c r="AK37" s="195">
        <f t="shared" si="5"/>
        <v>13</v>
      </c>
      <c r="AL37" s="195">
        <f t="shared" si="6"/>
        <v>17</v>
      </c>
      <c r="AM37" s="185">
        <v>0</v>
      </c>
      <c r="AN37" s="185">
        <v>0</v>
      </c>
      <c r="AO37" s="185">
        <v>0</v>
      </c>
      <c r="AP37" s="185">
        <v>0</v>
      </c>
      <c r="AQ37" s="185">
        <v>0</v>
      </c>
      <c r="AR37" s="185">
        <v>0</v>
      </c>
      <c r="AS37" s="185">
        <v>0</v>
      </c>
      <c r="AT37" s="185">
        <v>0</v>
      </c>
      <c r="AU37" s="185">
        <v>0</v>
      </c>
      <c r="AV37" s="186">
        <f t="shared" si="7"/>
        <v>0</v>
      </c>
      <c r="AW37" s="186">
        <f t="shared" si="8"/>
        <v>0</v>
      </c>
      <c r="AX37" s="186">
        <f t="shared" si="9"/>
        <v>0</v>
      </c>
      <c r="AY37" s="193">
        <f t="shared" si="0"/>
        <v>5</v>
      </c>
      <c r="AZ37" s="193">
        <f t="shared" si="0"/>
        <v>17</v>
      </c>
      <c r="BA37" s="193">
        <f t="shared" si="10"/>
        <v>22</v>
      </c>
    </row>
    <row r="38" spans="1:53" x14ac:dyDescent="0.6">
      <c r="A38" s="54">
        <v>34</v>
      </c>
      <c r="B38" s="2" t="s">
        <v>84</v>
      </c>
      <c r="C38" s="79"/>
      <c r="D38" s="79" t="s">
        <v>247</v>
      </c>
      <c r="E38" s="175"/>
      <c r="F38" s="191">
        <v>0</v>
      </c>
      <c r="G38" s="191">
        <v>0</v>
      </c>
      <c r="H38" s="191">
        <v>0</v>
      </c>
      <c r="I38" s="191">
        <v>2</v>
      </c>
      <c r="J38" s="191">
        <v>3</v>
      </c>
      <c r="K38" s="191">
        <v>5</v>
      </c>
      <c r="L38" s="191">
        <v>2</v>
      </c>
      <c r="M38" s="191">
        <v>4</v>
      </c>
      <c r="N38" s="191">
        <v>6</v>
      </c>
      <c r="O38" s="192">
        <f t="shared" si="1"/>
        <v>4</v>
      </c>
      <c r="P38" s="192">
        <f t="shared" si="2"/>
        <v>7</v>
      </c>
      <c r="Q38" s="192">
        <f t="shared" si="3"/>
        <v>11</v>
      </c>
      <c r="R38" s="184">
        <v>2</v>
      </c>
      <c r="S38" s="184">
        <v>0</v>
      </c>
      <c r="T38" s="184">
        <v>2</v>
      </c>
      <c r="U38" s="184">
        <v>3</v>
      </c>
      <c r="V38" s="184">
        <v>1</v>
      </c>
      <c r="W38" s="184">
        <v>4</v>
      </c>
      <c r="X38" s="184">
        <v>3</v>
      </c>
      <c r="Y38" s="184">
        <v>3</v>
      </c>
      <c r="Z38" s="184">
        <v>6</v>
      </c>
      <c r="AA38" s="184">
        <v>0</v>
      </c>
      <c r="AB38" s="184">
        <v>5</v>
      </c>
      <c r="AC38" s="184">
        <v>5</v>
      </c>
      <c r="AD38" s="184">
        <v>2</v>
      </c>
      <c r="AE38" s="184">
        <v>0</v>
      </c>
      <c r="AF38" s="184">
        <v>2</v>
      </c>
      <c r="AG38" s="187">
        <v>0</v>
      </c>
      <c r="AH38" s="187">
        <v>1</v>
      </c>
      <c r="AI38" s="187">
        <v>1</v>
      </c>
      <c r="AJ38" s="195">
        <f t="shared" si="4"/>
        <v>10</v>
      </c>
      <c r="AK38" s="195">
        <f t="shared" si="5"/>
        <v>10</v>
      </c>
      <c r="AL38" s="195">
        <f t="shared" si="6"/>
        <v>20</v>
      </c>
      <c r="AM38" s="185">
        <v>0</v>
      </c>
      <c r="AN38" s="185">
        <v>0</v>
      </c>
      <c r="AO38" s="185">
        <v>0</v>
      </c>
      <c r="AP38" s="185">
        <v>0</v>
      </c>
      <c r="AQ38" s="185">
        <v>0</v>
      </c>
      <c r="AR38" s="185">
        <v>0</v>
      </c>
      <c r="AS38" s="185">
        <v>0</v>
      </c>
      <c r="AT38" s="185">
        <v>0</v>
      </c>
      <c r="AU38" s="185">
        <v>0</v>
      </c>
      <c r="AV38" s="186">
        <f t="shared" si="7"/>
        <v>0</v>
      </c>
      <c r="AW38" s="186">
        <f t="shared" si="8"/>
        <v>0</v>
      </c>
      <c r="AX38" s="186">
        <f t="shared" si="9"/>
        <v>0</v>
      </c>
      <c r="AY38" s="193">
        <f t="shared" si="0"/>
        <v>14</v>
      </c>
      <c r="AZ38" s="193">
        <f t="shared" si="0"/>
        <v>17</v>
      </c>
      <c r="BA38" s="193">
        <f t="shared" si="10"/>
        <v>31</v>
      </c>
    </row>
    <row r="39" spans="1:53" x14ac:dyDescent="0.6">
      <c r="A39" s="54">
        <v>35</v>
      </c>
      <c r="B39" s="2" t="s">
        <v>85</v>
      </c>
      <c r="C39" s="79"/>
      <c r="D39" s="79" t="s">
        <v>247</v>
      </c>
      <c r="E39" s="175"/>
      <c r="F39" s="191">
        <v>0</v>
      </c>
      <c r="G39" s="191">
        <v>0</v>
      </c>
      <c r="H39" s="191">
        <v>0</v>
      </c>
      <c r="I39" s="191">
        <v>2</v>
      </c>
      <c r="J39" s="191">
        <v>2</v>
      </c>
      <c r="K39" s="191">
        <v>4</v>
      </c>
      <c r="L39" s="191">
        <v>1</v>
      </c>
      <c r="M39" s="191">
        <v>5</v>
      </c>
      <c r="N39" s="191">
        <v>6</v>
      </c>
      <c r="O39" s="192">
        <f t="shared" si="1"/>
        <v>3</v>
      </c>
      <c r="P39" s="192">
        <f t="shared" si="2"/>
        <v>7</v>
      </c>
      <c r="Q39" s="192">
        <f t="shared" si="3"/>
        <v>10</v>
      </c>
      <c r="R39" s="184">
        <v>2</v>
      </c>
      <c r="S39" s="184">
        <v>4</v>
      </c>
      <c r="T39" s="184">
        <v>6</v>
      </c>
      <c r="U39" s="184">
        <v>2</v>
      </c>
      <c r="V39" s="184">
        <v>8</v>
      </c>
      <c r="W39" s="184">
        <v>10</v>
      </c>
      <c r="X39" s="184">
        <v>4</v>
      </c>
      <c r="Y39" s="184">
        <v>4</v>
      </c>
      <c r="Z39" s="184">
        <v>8</v>
      </c>
      <c r="AA39" s="184">
        <v>6</v>
      </c>
      <c r="AB39" s="184">
        <v>1</v>
      </c>
      <c r="AC39" s="184">
        <v>7</v>
      </c>
      <c r="AD39" s="184">
        <v>2</v>
      </c>
      <c r="AE39" s="184">
        <v>4</v>
      </c>
      <c r="AF39" s="184">
        <v>6</v>
      </c>
      <c r="AG39" s="187">
        <v>6</v>
      </c>
      <c r="AH39" s="187">
        <v>7</v>
      </c>
      <c r="AI39" s="187">
        <v>13</v>
      </c>
      <c r="AJ39" s="195">
        <f t="shared" si="4"/>
        <v>16</v>
      </c>
      <c r="AK39" s="195">
        <f t="shared" si="5"/>
        <v>28</v>
      </c>
      <c r="AL39" s="195">
        <f t="shared" si="6"/>
        <v>44</v>
      </c>
      <c r="AM39" s="185">
        <v>0</v>
      </c>
      <c r="AN39" s="185">
        <v>0</v>
      </c>
      <c r="AO39" s="185">
        <v>0</v>
      </c>
      <c r="AP39" s="185">
        <v>0</v>
      </c>
      <c r="AQ39" s="185">
        <v>0</v>
      </c>
      <c r="AR39" s="185">
        <v>0</v>
      </c>
      <c r="AS39" s="185">
        <v>0</v>
      </c>
      <c r="AT39" s="185">
        <v>0</v>
      </c>
      <c r="AU39" s="185">
        <v>0</v>
      </c>
      <c r="AV39" s="186">
        <f t="shared" si="7"/>
        <v>0</v>
      </c>
      <c r="AW39" s="186">
        <f t="shared" si="8"/>
        <v>0</v>
      </c>
      <c r="AX39" s="186">
        <f t="shared" si="9"/>
        <v>0</v>
      </c>
      <c r="AY39" s="193">
        <f t="shared" si="0"/>
        <v>19</v>
      </c>
      <c r="AZ39" s="193">
        <f t="shared" si="0"/>
        <v>35</v>
      </c>
      <c r="BA39" s="193">
        <f t="shared" si="10"/>
        <v>54</v>
      </c>
    </row>
    <row r="40" spans="1:53" x14ac:dyDescent="0.6">
      <c r="A40" s="54">
        <v>36</v>
      </c>
      <c r="B40" s="2" t="s">
        <v>86</v>
      </c>
      <c r="C40" s="79"/>
      <c r="D40" s="79" t="s">
        <v>247</v>
      </c>
      <c r="E40" s="175"/>
      <c r="F40" s="191">
        <v>0</v>
      </c>
      <c r="G40" s="191">
        <v>0</v>
      </c>
      <c r="H40" s="191">
        <v>0</v>
      </c>
      <c r="I40" s="191">
        <v>1</v>
      </c>
      <c r="J40" s="191">
        <v>2</v>
      </c>
      <c r="K40" s="191">
        <v>3</v>
      </c>
      <c r="L40" s="191">
        <v>3</v>
      </c>
      <c r="M40" s="191">
        <v>1</v>
      </c>
      <c r="N40" s="191">
        <v>4</v>
      </c>
      <c r="O40" s="192">
        <f t="shared" si="1"/>
        <v>4</v>
      </c>
      <c r="P40" s="192">
        <f t="shared" si="2"/>
        <v>3</v>
      </c>
      <c r="Q40" s="192">
        <f t="shared" si="3"/>
        <v>7</v>
      </c>
      <c r="R40" s="184">
        <v>5</v>
      </c>
      <c r="S40" s="184">
        <v>4</v>
      </c>
      <c r="T40" s="184">
        <v>9</v>
      </c>
      <c r="U40" s="184">
        <v>10</v>
      </c>
      <c r="V40" s="184">
        <v>4</v>
      </c>
      <c r="W40" s="184">
        <v>14</v>
      </c>
      <c r="X40" s="184">
        <v>8</v>
      </c>
      <c r="Y40" s="184">
        <v>5</v>
      </c>
      <c r="Z40" s="184">
        <v>13</v>
      </c>
      <c r="AA40" s="184">
        <v>3</v>
      </c>
      <c r="AB40" s="184">
        <v>4</v>
      </c>
      <c r="AC40" s="184">
        <v>7</v>
      </c>
      <c r="AD40" s="184">
        <v>6</v>
      </c>
      <c r="AE40" s="184">
        <v>6</v>
      </c>
      <c r="AF40" s="184">
        <v>12</v>
      </c>
      <c r="AG40" s="187">
        <v>8</v>
      </c>
      <c r="AH40" s="187">
        <v>0</v>
      </c>
      <c r="AI40" s="187">
        <v>8</v>
      </c>
      <c r="AJ40" s="195">
        <f t="shared" si="4"/>
        <v>37</v>
      </c>
      <c r="AK40" s="195">
        <f t="shared" si="5"/>
        <v>23</v>
      </c>
      <c r="AL40" s="195">
        <f t="shared" si="6"/>
        <v>60</v>
      </c>
      <c r="AM40" s="185">
        <v>0</v>
      </c>
      <c r="AN40" s="185">
        <v>0</v>
      </c>
      <c r="AO40" s="185">
        <v>0</v>
      </c>
      <c r="AP40" s="185">
        <v>0</v>
      </c>
      <c r="AQ40" s="185">
        <v>0</v>
      </c>
      <c r="AR40" s="185">
        <v>0</v>
      </c>
      <c r="AS40" s="185">
        <v>0</v>
      </c>
      <c r="AT40" s="185">
        <v>0</v>
      </c>
      <c r="AU40" s="185">
        <v>0</v>
      </c>
      <c r="AV40" s="186">
        <f t="shared" si="7"/>
        <v>0</v>
      </c>
      <c r="AW40" s="186">
        <f t="shared" si="8"/>
        <v>0</v>
      </c>
      <c r="AX40" s="186">
        <f t="shared" si="9"/>
        <v>0</v>
      </c>
      <c r="AY40" s="193">
        <f t="shared" si="0"/>
        <v>41</v>
      </c>
      <c r="AZ40" s="193">
        <f t="shared" si="0"/>
        <v>26</v>
      </c>
      <c r="BA40" s="193">
        <f t="shared" si="10"/>
        <v>67</v>
      </c>
    </row>
    <row r="41" spans="1:53" x14ac:dyDescent="0.6">
      <c r="A41" s="54">
        <v>37</v>
      </c>
      <c r="B41" s="2" t="s">
        <v>87</v>
      </c>
      <c r="C41" s="79"/>
      <c r="D41" s="79" t="s">
        <v>247</v>
      </c>
      <c r="E41" s="175"/>
      <c r="F41" s="191">
        <v>0</v>
      </c>
      <c r="G41" s="191">
        <v>0</v>
      </c>
      <c r="H41" s="191">
        <v>0</v>
      </c>
      <c r="I41" s="191">
        <v>7</v>
      </c>
      <c r="J41" s="191">
        <v>1</v>
      </c>
      <c r="K41" s="191">
        <v>8</v>
      </c>
      <c r="L41" s="191">
        <v>2</v>
      </c>
      <c r="M41" s="191">
        <v>3</v>
      </c>
      <c r="N41" s="191">
        <v>5</v>
      </c>
      <c r="O41" s="192">
        <f t="shared" si="1"/>
        <v>9</v>
      </c>
      <c r="P41" s="192">
        <f t="shared" si="2"/>
        <v>4</v>
      </c>
      <c r="Q41" s="192">
        <f t="shared" si="3"/>
        <v>13</v>
      </c>
      <c r="R41" s="184">
        <v>4</v>
      </c>
      <c r="S41" s="184">
        <v>1</v>
      </c>
      <c r="T41" s="184">
        <v>5</v>
      </c>
      <c r="U41" s="184">
        <v>4</v>
      </c>
      <c r="V41" s="184">
        <v>3</v>
      </c>
      <c r="W41" s="184">
        <v>7</v>
      </c>
      <c r="X41" s="184">
        <v>5</v>
      </c>
      <c r="Y41" s="184">
        <v>3</v>
      </c>
      <c r="Z41" s="184">
        <v>8</v>
      </c>
      <c r="AA41" s="184">
        <v>5</v>
      </c>
      <c r="AB41" s="184">
        <v>2</v>
      </c>
      <c r="AC41" s="184">
        <v>7</v>
      </c>
      <c r="AD41" s="184">
        <v>10</v>
      </c>
      <c r="AE41" s="184">
        <v>8</v>
      </c>
      <c r="AF41" s="184">
        <v>18</v>
      </c>
      <c r="AG41" s="187">
        <v>7</v>
      </c>
      <c r="AH41" s="187">
        <v>6</v>
      </c>
      <c r="AI41" s="187">
        <v>13</v>
      </c>
      <c r="AJ41" s="195">
        <f t="shared" si="4"/>
        <v>30</v>
      </c>
      <c r="AK41" s="195">
        <f t="shared" si="5"/>
        <v>23</v>
      </c>
      <c r="AL41" s="195">
        <f t="shared" si="6"/>
        <v>53</v>
      </c>
      <c r="AM41" s="185">
        <v>3</v>
      </c>
      <c r="AN41" s="185">
        <v>3</v>
      </c>
      <c r="AO41" s="185">
        <v>6</v>
      </c>
      <c r="AP41" s="185">
        <v>7</v>
      </c>
      <c r="AQ41" s="185">
        <v>4</v>
      </c>
      <c r="AR41" s="185">
        <v>11</v>
      </c>
      <c r="AS41" s="185">
        <v>4</v>
      </c>
      <c r="AT41" s="185">
        <v>1</v>
      </c>
      <c r="AU41" s="185">
        <v>5</v>
      </c>
      <c r="AV41" s="186">
        <f t="shared" si="7"/>
        <v>14</v>
      </c>
      <c r="AW41" s="186">
        <f t="shared" si="8"/>
        <v>4</v>
      </c>
      <c r="AX41" s="186">
        <f t="shared" si="9"/>
        <v>18</v>
      </c>
      <c r="AY41" s="193">
        <f t="shared" si="0"/>
        <v>53</v>
      </c>
      <c r="AZ41" s="193">
        <f t="shared" si="0"/>
        <v>31</v>
      </c>
      <c r="BA41" s="193">
        <f t="shared" si="10"/>
        <v>84</v>
      </c>
    </row>
    <row r="42" spans="1:53" x14ac:dyDescent="0.6">
      <c r="A42" s="54">
        <v>38</v>
      </c>
      <c r="B42" s="2" t="s">
        <v>88</v>
      </c>
      <c r="C42" s="79"/>
      <c r="D42" s="79" t="s">
        <v>247</v>
      </c>
      <c r="E42" s="175"/>
      <c r="F42" s="191">
        <v>0</v>
      </c>
      <c r="G42" s="191">
        <v>0</v>
      </c>
      <c r="H42" s="191">
        <v>0</v>
      </c>
      <c r="I42" s="191">
        <v>3</v>
      </c>
      <c r="J42" s="191">
        <v>6</v>
      </c>
      <c r="K42" s="191">
        <v>9</v>
      </c>
      <c r="L42" s="191">
        <v>4</v>
      </c>
      <c r="M42" s="191">
        <v>1</v>
      </c>
      <c r="N42" s="191">
        <v>5</v>
      </c>
      <c r="O42" s="192">
        <f t="shared" si="1"/>
        <v>7</v>
      </c>
      <c r="P42" s="192">
        <f t="shared" si="2"/>
        <v>7</v>
      </c>
      <c r="Q42" s="192">
        <f t="shared" si="3"/>
        <v>14</v>
      </c>
      <c r="R42" s="184">
        <v>2</v>
      </c>
      <c r="S42" s="184">
        <v>5</v>
      </c>
      <c r="T42" s="184">
        <v>7</v>
      </c>
      <c r="U42" s="184">
        <v>10</v>
      </c>
      <c r="V42" s="184">
        <v>3</v>
      </c>
      <c r="W42" s="184">
        <v>13</v>
      </c>
      <c r="X42" s="184">
        <v>11</v>
      </c>
      <c r="Y42" s="184">
        <v>5</v>
      </c>
      <c r="Z42" s="184">
        <v>16</v>
      </c>
      <c r="AA42" s="184">
        <v>5</v>
      </c>
      <c r="AB42" s="184">
        <v>5</v>
      </c>
      <c r="AC42" s="184">
        <v>10</v>
      </c>
      <c r="AD42" s="184">
        <v>8</v>
      </c>
      <c r="AE42" s="184">
        <v>6</v>
      </c>
      <c r="AF42" s="184">
        <v>14</v>
      </c>
      <c r="AG42" s="187">
        <v>6</v>
      </c>
      <c r="AH42" s="187">
        <v>5</v>
      </c>
      <c r="AI42" s="187">
        <v>11</v>
      </c>
      <c r="AJ42" s="195">
        <f t="shared" si="4"/>
        <v>37</v>
      </c>
      <c r="AK42" s="195">
        <f t="shared" si="5"/>
        <v>29</v>
      </c>
      <c r="AL42" s="195">
        <f t="shared" si="6"/>
        <v>66</v>
      </c>
      <c r="AM42" s="185">
        <v>0</v>
      </c>
      <c r="AN42" s="185">
        <v>0</v>
      </c>
      <c r="AO42" s="185">
        <v>0</v>
      </c>
      <c r="AP42" s="185">
        <v>0</v>
      </c>
      <c r="AQ42" s="185">
        <v>0</v>
      </c>
      <c r="AR42" s="185">
        <v>0</v>
      </c>
      <c r="AS42" s="185">
        <v>0</v>
      </c>
      <c r="AT42" s="185">
        <v>0</v>
      </c>
      <c r="AU42" s="185">
        <v>0</v>
      </c>
      <c r="AV42" s="186">
        <f t="shared" si="7"/>
        <v>0</v>
      </c>
      <c r="AW42" s="186">
        <f t="shared" si="8"/>
        <v>0</v>
      </c>
      <c r="AX42" s="186">
        <f t="shared" si="9"/>
        <v>0</v>
      </c>
      <c r="AY42" s="193">
        <f t="shared" si="0"/>
        <v>44</v>
      </c>
      <c r="AZ42" s="193">
        <f t="shared" si="0"/>
        <v>36</v>
      </c>
      <c r="BA42" s="193">
        <f t="shared" si="10"/>
        <v>80</v>
      </c>
    </row>
    <row r="43" spans="1:53" x14ac:dyDescent="0.6">
      <c r="A43" s="54">
        <v>39</v>
      </c>
      <c r="B43" s="2" t="s">
        <v>89</v>
      </c>
      <c r="C43" s="79"/>
      <c r="D43" s="79" t="s">
        <v>247</v>
      </c>
      <c r="E43" s="175"/>
      <c r="F43" s="191">
        <v>0</v>
      </c>
      <c r="G43" s="191">
        <v>0</v>
      </c>
      <c r="H43" s="191">
        <v>0</v>
      </c>
      <c r="I43" s="191">
        <v>8</v>
      </c>
      <c r="J43" s="191">
        <v>13</v>
      </c>
      <c r="K43" s="191">
        <v>21</v>
      </c>
      <c r="L43" s="191">
        <v>10</v>
      </c>
      <c r="M43" s="191">
        <v>7</v>
      </c>
      <c r="N43" s="191">
        <v>17</v>
      </c>
      <c r="O43" s="192">
        <f t="shared" si="1"/>
        <v>18</v>
      </c>
      <c r="P43" s="192">
        <f t="shared" si="2"/>
        <v>20</v>
      </c>
      <c r="Q43" s="192">
        <f t="shared" si="3"/>
        <v>38</v>
      </c>
      <c r="R43" s="184">
        <v>13</v>
      </c>
      <c r="S43" s="184">
        <v>10</v>
      </c>
      <c r="T43" s="184">
        <v>23</v>
      </c>
      <c r="U43" s="184">
        <v>11</v>
      </c>
      <c r="V43" s="184">
        <v>10</v>
      </c>
      <c r="W43" s="184">
        <v>21</v>
      </c>
      <c r="X43" s="184">
        <v>17</v>
      </c>
      <c r="Y43" s="184">
        <v>9</v>
      </c>
      <c r="Z43" s="184">
        <v>26</v>
      </c>
      <c r="AA43" s="184">
        <v>15</v>
      </c>
      <c r="AB43" s="184">
        <v>8</v>
      </c>
      <c r="AC43" s="184">
        <v>23</v>
      </c>
      <c r="AD43" s="184">
        <v>13</v>
      </c>
      <c r="AE43" s="184">
        <v>12</v>
      </c>
      <c r="AF43" s="184">
        <v>25</v>
      </c>
      <c r="AG43" s="187">
        <v>9</v>
      </c>
      <c r="AH43" s="187">
        <v>15</v>
      </c>
      <c r="AI43" s="187">
        <v>24</v>
      </c>
      <c r="AJ43" s="195">
        <f t="shared" si="4"/>
        <v>63</v>
      </c>
      <c r="AK43" s="195">
        <f t="shared" si="5"/>
        <v>64</v>
      </c>
      <c r="AL43" s="195">
        <f t="shared" si="6"/>
        <v>127</v>
      </c>
      <c r="AM43" s="185">
        <v>9</v>
      </c>
      <c r="AN43" s="185">
        <v>9</v>
      </c>
      <c r="AO43" s="185">
        <v>18</v>
      </c>
      <c r="AP43" s="185">
        <v>11</v>
      </c>
      <c r="AQ43" s="185">
        <v>9</v>
      </c>
      <c r="AR43" s="185">
        <v>20</v>
      </c>
      <c r="AS43" s="185">
        <v>9</v>
      </c>
      <c r="AT43" s="185">
        <v>11</v>
      </c>
      <c r="AU43" s="185">
        <v>20</v>
      </c>
      <c r="AV43" s="186">
        <f t="shared" si="7"/>
        <v>29</v>
      </c>
      <c r="AW43" s="186">
        <f t="shared" si="8"/>
        <v>20</v>
      </c>
      <c r="AX43" s="186">
        <f t="shared" si="9"/>
        <v>49</v>
      </c>
      <c r="AY43" s="193">
        <f t="shared" si="0"/>
        <v>110</v>
      </c>
      <c r="AZ43" s="193">
        <f t="shared" si="0"/>
        <v>104</v>
      </c>
      <c r="BA43" s="193">
        <f t="shared" si="10"/>
        <v>214</v>
      </c>
    </row>
    <row r="44" spans="1:53" x14ac:dyDescent="0.6">
      <c r="A44" s="54">
        <v>40</v>
      </c>
      <c r="B44" s="2" t="s">
        <v>90</v>
      </c>
      <c r="C44" s="79"/>
      <c r="D44" s="79" t="s">
        <v>247</v>
      </c>
      <c r="E44" s="175"/>
      <c r="F44" s="191">
        <v>0</v>
      </c>
      <c r="G44" s="191">
        <v>0</v>
      </c>
      <c r="H44" s="191">
        <v>0</v>
      </c>
      <c r="I44" s="191">
        <v>2</v>
      </c>
      <c r="J44" s="191">
        <v>4</v>
      </c>
      <c r="K44" s="191">
        <v>6</v>
      </c>
      <c r="L44" s="191">
        <v>8</v>
      </c>
      <c r="M44" s="191">
        <v>7</v>
      </c>
      <c r="N44" s="191">
        <v>15</v>
      </c>
      <c r="O44" s="192">
        <f t="shared" si="1"/>
        <v>10</v>
      </c>
      <c r="P44" s="192">
        <f t="shared" si="2"/>
        <v>11</v>
      </c>
      <c r="Q44" s="192">
        <f t="shared" si="3"/>
        <v>21</v>
      </c>
      <c r="R44" s="184">
        <v>4</v>
      </c>
      <c r="S44" s="184">
        <v>3</v>
      </c>
      <c r="T44" s="184">
        <v>7</v>
      </c>
      <c r="U44" s="184">
        <v>13</v>
      </c>
      <c r="V44" s="184">
        <v>4</v>
      </c>
      <c r="W44" s="184">
        <v>17</v>
      </c>
      <c r="X44" s="184">
        <v>6</v>
      </c>
      <c r="Y44" s="184">
        <v>6</v>
      </c>
      <c r="Z44" s="184">
        <v>12</v>
      </c>
      <c r="AA44" s="184">
        <v>8</v>
      </c>
      <c r="AB44" s="184">
        <v>5</v>
      </c>
      <c r="AC44" s="184">
        <v>13</v>
      </c>
      <c r="AD44" s="184">
        <v>4</v>
      </c>
      <c r="AE44" s="184">
        <v>9</v>
      </c>
      <c r="AF44" s="184">
        <v>13</v>
      </c>
      <c r="AG44" s="187">
        <v>7</v>
      </c>
      <c r="AH44" s="187">
        <v>4</v>
      </c>
      <c r="AI44" s="187">
        <v>11</v>
      </c>
      <c r="AJ44" s="195">
        <f t="shared" si="4"/>
        <v>34</v>
      </c>
      <c r="AK44" s="195">
        <f t="shared" si="5"/>
        <v>31</v>
      </c>
      <c r="AL44" s="195">
        <f t="shared" si="6"/>
        <v>65</v>
      </c>
      <c r="AM44" s="185">
        <v>0</v>
      </c>
      <c r="AN44" s="185">
        <v>0</v>
      </c>
      <c r="AO44" s="185">
        <v>0</v>
      </c>
      <c r="AP44" s="185">
        <v>0</v>
      </c>
      <c r="AQ44" s="185">
        <v>0</v>
      </c>
      <c r="AR44" s="185">
        <v>0</v>
      </c>
      <c r="AS44" s="185">
        <v>0</v>
      </c>
      <c r="AT44" s="185">
        <v>0</v>
      </c>
      <c r="AU44" s="185">
        <v>0</v>
      </c>
      <c r="AV44" s="186">
        <f t="shared" si="7"/>
        <v>0</v>
      </c>
      <c r="AW44" s="186">
        <f t="shared" si="8"/>
        <v>0</v>
      </c>
      <c r="AX44" s="186">
        <f t="shared" si="9"/>
        <v>0</v>
      </c>
      <c r="AY44" s="193">
        <f t="shared" si="0"/>
        <v>44</v>
      </c>
      <c r="AZ44" s="193">
        <f t="shared" si="0"/>
        <v>42</v>
      </c>
      <c r="BA44" s="193">
        <f t="shared" si="10"/>
        <v>86</v>
      </c>
    </row>
    <row r="45" spans="1:53" x14ac:dyDescent="0.6">
      <c r="A45" s="54">
        <v>41</v>
      </c>
      <c r="B45" s="2" t="s">
        <v>91</v>
      </c>
      <c r="C45" s="79"/>
      <c r="D45" s="79" t="s">
        <v>247</v>
      </c>
      <c r="E45" s="175"/>
      <c r="F45" s="191">
        <v>0</v>
      </c>
      <c r="G45" s="191">
        <v>0</v>
      </c>
      <c r="H45" s="191">
        <v>0</v>
      </c>
      <c r="I45" s="191">
        <v>4</v>
      </c>
      <c r="J45" s="191">
        <v>1</v>
      </c>
      <c r="K45" s="191">
        <v>5</v>
      </c>
      <c r="L45" s="191">
        <v>2</v>
      </c>
      <c r="M45" s="191">
        <v>3</v>
      </c>
      <c r="N45" s="191">
        <v>5</v>
      </c>
      <c r="O45" s="192">
        <f t="shared" si="1"/>
        <v>6</v>
      </c>
      <c r="P45" s="192">
        <f t="shared" si="2"/>
        <v>4</v>
      </c>
      <c r="Q45" s="192">
        <f t="shared" si="3"/>
        <v>10</v>
      </c>
      <c r="R45" s="184">
        <v>3</v>
      </c>
      <c r="S45" s="184">
        <v>1</v>
      </c>
      <c r="T45" s="184">
        <v>4</v>
      </c>
      <c r="U45" s="184">
        <v>2</v>
      </c>
      <c r="V45" s="184">
        <v>4</v>
      </c>
      <c r="W45" s="184">
        <v>6</v>
      </c>
      <c r="X45" s="184">
        <v>2</v>
      </c>
      <c r="Y45" s="184">
        <v>7</v>
      </c>
      <c r="Z45" s="184">
        <v>9</v>
      </c>
      <c r="AA45" s="184">
        <v>6</v>
      </c>
      <c r="AB45" s="184">
        <v>3</v>
      </c>
      <c r="AC45" s="184">
        <v>9</v>
      </c>
      <c r="AD45" s="184">
        <v>5</v>
      </c>
      <c r="AE45" s="184">
        <v>2</v>
      </c>
      <c r="AF45" s="184">
        <v>7</v>
      </c>
      <c r="AG45" s="187">
        <v>7</v>
      </c>
      <c r="AH45" s="187">
        <v>3</v>
      </c>
      <c r="AI45" s="187">
        <v>10</v>
      </c>
      <c r="AJ45" s="195">
        <f t="shared" si="4"/>
        <v>19</v>
      </c>
      <c r="AK45" s="195">
        <f t="shared" si="5"/>
        <v>20</v>
      </c>
      <c r="AL45" s="195">
        <f t="shared" si="6"/>
        <v>39</v>
      </c>
      <c r="AM45" s="185">
        <v>0</v>
      </c>
      <c r="AN45" s="185">
        <v>0</v>
      </c>
      <c r="AO45" s="185">
        <v>0</v>
      </c>
      <c r="AP45" s="185">
        <v>0</v>
      </c>
      <c r="AQ45" s="185">
        <v>0</v>
      </c>
      <c r="AR45" s="185">
        <v>0</v>
      </c>
      <c r="AS45" s="185">
        <v>0</v>
      </c>
      <c r="AT45" s="185">
        <v>0</v>
      </c>
      <c r="AU45" s="185">
        <v>0</v>
      </c>
      <c r="AV45" s="186">
        <f t="shared" si="7"/>
        <v>0</v>
      </c>
      <c r="AW45" s="186">
        <f t="shared" si="8"/>
        <v>0</v>
      </c>
      <c r="AX45" s="186">
        <f t="shared" si="9"/>
        <v>0</v>
      </c>
      <c r="AY45" s="193">
        <f t="shared" si="0"/>
        <v>25</v>
      </c>
      <c r="AZ45" s="193">
        <f t="shared" si="0"/>
        <v>24</v>
      </c>
      <c r="BA45" s="193">
        <f t="shared" si="10"/>
        <v>49</v>
      </c>
    </row>
    <row r="46" spans="1:53" x14ac:dyDescent="0.6">
      <c r="A46" s="54">
        <v>42</v>
      </c>
      <c r="B46" s="2" t="s">
        <v>64</v>
      </c>
      <c r="C46" s="79"/>
      <c r="D46" s="79" t="s">
        <v>247</v>
      </c>
      <c r="E46" s="175"/>
      <c r="F46" s="191">
        <v>0</v>
      </c>
      <c r="G46" s="191">
        <v>0</v>
      </c>
      <c r="H46" s="191">
        <v>0</v>
      </c>
      <c r="I46" s="191">
        <v>5</v>
      </c>
      <c r="J46" s="191">
        <v>5</v>
      </c>
      <c r="K46" s="191">
        <v>10</v>
      </c>
      <c r="L46" s="191">
        <v>4</v>
      </c>
      <c r="M46" s="191">
        <v>4</v>
      </c>
      <c r="N46" s="191">
        <v>8</v>
      </c>
      <c r="O46" s="192">
        <f t="shared" si="1"/>
        <v>9</v>
      </c>
      <c r="P46" s="192">
        <f t="shared" si="2"/>
        <v>9</v>
      </c>
      <c r="Q46" s="192">
        <f t="shared" si="3"/>
        <v>18</v>
      </c>
      <c r="R46" s="184">
        <v>9</v>
      </c>
      <c r="S46" s="184">
        <v>4</v>
      </c>
      <c r="T46" s="184">
        <v>13</v>
      </c>
      <c r="U46" s="184">
        <v>5</v>
      </c>
      <c r="V46" s="184">
        <v>4</v>
      </c>
      <c r="W46" s="184">
        <v>9</v>
      </c>
      <c r="X46" s="184">
        <v>5</v>
      </c>
      <c r="Y46" s="184">
        <v>4</v>
      </c>
      <c r="Z46" s="184">
        <v>9</v>
      </c>
      <c r="AA46" s="184">
        <v>6</v>
      </c>
      <c r="AB46" s="184">
        <v>6</v>
      </c>
      <c r="AC46" s="184">
        <v>12</v>
      </c>
      <c r="AD46" s="184">
        <v>3</v>
      </c>
      <c r="AE46" s="184">
        <v>1</v>
      </c>
      <c r="AF46" s="184">
        <v>4</v>
      </c>
      <c r="AG46" s="187">
        <v>4</v>
      </c>
      <c r="AH46" s="187">
        <v>5</v>
      </c>
      <c r="AI46" s="187">
        <v>9</v>
      </c>
      <c r="AJ46" s="195">
        <f t="shared" si="4"/>
        <v>26</v>
      </c>
      <c r="AK46" s="195">
        <f t="shared" si="5"/>
        <v>24</v>
      </c>
      <c r="AL46" s="195">
        <f t="shared" si="6"/>
        <v>50</v>
      </c>
      <c r="AM46" s="185">
        <v>0</v>
      </c>
      <c r="AN46" s="185">
        <v>0</v>
      </c>
      <c r="AO46" s="185">
        <v>0</v>
      </c>
      <c r="AP46" s="185">
        <v>0</v>
      </c>
      <c r="AQ46" s="185">
        <v>0</v>
      </c>
      <c r="AR46" s="185">
        <v>0</v>
      </c>
      <c r="AS46" s="185">
        <v>0</v>
      </c>
      <c r="AT46" s="185">
        <v>0</v>
      </c>
      <c r="AU46" s="185">
        <v>0</v>
      </c>
      <c r="AV46" s="186">
        <f t="shared" si="7"/>
        <v>0</v>
      </c>
      <c r="AW46" s="186">
        <f t="shared" si="8"/>
        <v>0</v>
      </c>
      <c r="AX46" s="186">
        <f t="shared" si="9"/>
        <v>0</v>
      </c>
      <c r="AY46" s="193">
        <f t="shared" si="0"/>
        <v>35</v>
      </c>
      <c r="AZ46" s="193">
        <f t="shared" si="0"/>
        <v>33</v>
      </c>
      <c r="BA46" s="193">
        <f t="shared" si="10"/>
        <v>68</v>
      </c>
    </row>
    <row r="47" spans="1:53" x14ac:dyDescent="0.6">
      <c r="A47" s="54">
        <v>43</v>
      </c>
      <c r="B47" s="2" t="s">
        <v>92</v>
      </c>
      <c r="C47" s="79"/>
      <c r="D47" s="79" t="s">
        <v>247</v>
      </c>
      <c r="E47" s="175"/>
      <c r="F47" s="191">
        <v>0</v>
      </c>
      <c r="G47" s="191">
        <v>0</v>
      </c>
      <c r="H47" s="191">
        <v>0</v>
      </c>
      <c r="I47" s="191">
        <v>2</v>
      </c>
      <c r="J47" s="191">
        <v>5</v>
      </c>
      <c r="K47" s="191">
        <v>7</v>
      </c>
      <c r="L47" s="191">
        <v>8</v>
      </c>
      <c r="M47" s="191">
        <v>4</v>
      </c>
      <c r="N47" s="191">
        <v>12</v>
      </c>
      <c r="O47" s="192">
        <f t="shared" si="1"/>
        <v>10</v>
      </c>
      <c r="P47" s="192">
        <f t="shared" si="2"/>
        <v>9</v>
      </c>
      <c r="Q47" s="192">
        <f t="shared" si="3"/>
        <v>19</v>
      </c>
      <c r="R47" s="184">
        <v>4</v>
      </c>
      <c r="S47" s="184">
        <v>6</v>
      </c>
      <c r="T47" s="184">
        <v>10</v>
      </c>
      <c r="U47" s="184">
        <v>8</v>
      </c>
      <c r="V47" s="184">
        <v>4</v>
      </c>
      <c r="W47" s="184">
        <v>12</v>
      </c>
      <c r="X47" s="184">
        <v>3</v>
      </c>
      <c r="Y47" s="184">
        <v>5</v>
      </c>
      <c r="Z47" s="184">
        <v>8</v>
      </c>
      <c r="AA47" s="184">
        <v>5</v>
      </c>
      <c r="AB47" s="184">
        <v>8</v>
      </c>
      <c r="AC47" s="184">
        <v>13</v>
      </c>
      <c r="AD47" s="184">
        <v>6</v>
      </c>
      <c r="AE47" s="184">
        <v>9</v>
      </c>
      <c r="AF47" s="184">
        <v>15</v>
      </c>
      <c r="AG47" s="187">
        <v>6</v>
      </c>
      <c r="AH47" s="187">
        <v>5</v>
      </c>
      <c r="AI47" s="187">
        <v>11</v>
      </c>
      <c r="AJ47" s="195">
        <f t="shared" si="4"/>
        <v>27</v>
      </c>
      <c r="AK47" s="195">
        <f t="shared" si="5"/>
        <v>37</v>
      </c>
      <c r="AL47" s="195">
        <f t="shared" si="6"/>
        <v>64</v>
      </c>
      <c r="AM47" s="185">
        <v>0</v>
      </c>
      <c r="AN47" s="185">
        <v>0</v>
      </c>
      <c r="AO47" s="185">
        <v>0</v>
      </c>
      <c r="AP47" s="185">
        <v>0</v>
      </c>
      <c r="AQ47" s="185">
        <v>0</v>
      </c>
      <c r="AR47" s="185">
        <v>0</v>
      </c>
      <c r="AS47" s="185">
        <v>0</v>
      </c>
      <c r="AT47" s="185">
        <v>0</v>
      </c>
      <c r="AU47" s="185">
        <v>0</v>
      </c>
      <c r="AV47" s="186">
        <f t="shared" si="7"/>
        <v>0</v>
      </c>
      <c r="AW47" s="186">
        <f t="shared" si="8"/>
        <v>0</v>
      </c>
      <c r="AX47" s="186">
        <f t="shared" si="9"/>
        <v>0</v>
      </c>
      <c r="AY47" s="193">
        <f t="shared" si="0"/>
        <v>37</v>
      </c>
      <c r="AZ47" s="193">
        <f t="shared" si="0"/>
        <v>46</v>
      </c>
      <c r="BA47" s="193">
        <f t="shared" si="10"/>
        <v>83</v>
      </c>
    </row>
    <row r="48" spans="1:53" x14ac:dyDescent="0.6">
      <c r="A48" s="54">
        <v>44</v>
      </c>
      <c r="B48" s="2" t="s">
        <v>93</v>
      </c>
      <c r="C48" s="79"/>
      <c r="D48" s="79" t="s">
        <v>247</v>
      </c>
      <c r="E48" s="175"/>
      <c r="F48" s="191">
        <v>0</v>
      </c>
      <c r="G48" s="191">
        <v>0</v>
      </c>
      <c r="H48" s="191">
        <v>0</v>
      </c>
      <c r="I48" s="191">
        <v>14</v>
      </c>
      <c r="J48" s="191">
        <v>11</v>
      </c>
      <c r="K48" s="191">
        <v>25</v>
      </c>
      <c r="L48" s="191">
        <v>14</v>
      </c>
      <c r="M48" s="191">
        <v>11</v>
      </c>
      <c r="N48" s="191">
        <v>25</v>
      </c>
      <c r="O48" s="192">
        <f t="shared" si="1"/>
        <v>28</v>
      </c>
      <c r="P48" s="192">
        <f t="shared" si="2"/>
        <v>22</v>
      </c>
      <c r="Q48" s="192">
        <f t="shared" si="3"/>
        <v>50</v>
      </c>
      <c r="R48" s="184">
        <v>15</v>
      </c>
      <c r="S48" s="184">
        <v>13</v>
      </c>
      <c r="T48" s="184">
        <v>28</v>
      </c>
      <c r="U48" s="184">
        <v>11</v>
      </c>
      <c r="V48" s="184">
        <v>9</v>
      </c>
      <c r="W48" s="184">
        <v>20</v>
      </c>
      <c r="X48" s="184">
        <v>12</v>
      </c>
      <c r="Y48" s="184">
        <v>12</v>
      </c>
      <c r="Z48" s="184">
        <v>24</v>
      </c>
      <c r="AA48" s="184">
        <v>12</v>
      </c>
      <c r="AB48" s="184">
        <v>8</v>
      </c>
      <c r="AC48" s="184">
        <v>20</v>
      </c>
      <c r="AD48" s="184">
        <v>17</v>
      </c>
      <c r="AE48" s="184">
        <v>10</v>
      </c>
      <c r="AF48" s="184">
        <v>27</v>
      </c>
      <c r="AG48" s="187">
        <v>11</v>
      </c>
      <c r="AH48" s="187">
        <v>11</v>
      </c>
      <c r="AI48" s="187">
        <v>22</v>
      </c>
      <c r="AJ48" s="195">
        <f t="shared" si="4"/>
        <v>66</v>
      </c>
      <c r="AK48" s="195">
        <f t="shared" si="5"/>
        <v>63</v>
      </c>
      <c r="AL48" s="195">
        <f t="shared" si="6"/>
        <v>129</v>
      </c>
      <c r="AM48" s="185">
        <v>14</v>
      </c>
      <c r="AN48" s="185">
        <v>15</v>
      </c>
      <c r="AO48" s="185">
        <v>29</v>
      </c>
      <c r="AP48" s="185">
        <v>9</v>
      </c>
      <c r="AQ48" s="185">
        <v>10</v>
      </c>
      <c r="AR48" s="185">
        <v>19</v>
      </c>
      <c r="AS48" s="185">
        <v>14</v>
      </c>
      <c r="AT48" s="185">
        <v>16</v>
      </c>
      <c r="AU48" s="185">
        <v>30</v>
      </c>
      <c r="AV48" s="186">
        <f t="shared" si="7"/>
        <v>37</v>
      </c>
      <c r="AW48" s="186">
        <f t="shared" si="8"/>
        <v>31</v>
      </c>
      <c r="AX48" s="186">
        <f t="shared" si="9"/>
        <v>68</v>
      </c>
      <c r="AY48" s="193">
        <f t="shared" si="0"/>
        <v>131</v>
      </c>
      <c r="AZ48" s="193">
        <f t="shared" si="0"/>
        <v>116</v>
      </c>
      <c r="BA48" s="193">
        <f t="shared" si="10"/>
        <v>247</v>
      </c>
    </row>
    <row r="49" spans="1:53" x14ac:dyDescent="0.6">
      <c r="A49" s="54">
        <v>45</v>
      </c>
      <c r="B49" s="2" t="s">
        <v>94</v>
      </c>
      <c r="C49" s="79"/>
      <c r="D49" s="79" t="s">
        <v>247</v>
      </c>
      <c r="E49" s="175"/>
      <c r="F49" s="191">
        <v>0</v>
      </c>
      <c r="G49" s="191">
        <v>0</v>
      </c>
      <c r="H49" s="191">
        <v>0</v>
      </c>
      <c r="I49" s="191">
        <v>8</v>
      </c>
      <c r="J49" s="191">
        <v>5</v>
      </c>
      <c r="K49" s="191">
        <v>13</v>
      </c>
      <c r="L49" s="191">
        <v>8</v>
      </c>
      <c r="M49" s="191">
        <v>9</v>
      </c>
      <c r="N49" s="191">
        <v>17</v>
      </c>
      <c r="O49" s="192">
        <f t="shared" si="1"/>
        <v>16</v>
      </c>
      <c r="P49" s="192">
        <f t="shared" si="2"/>
        <v>14</v>
      </c>
      <c r="Q49" s="192">
        <f t="shared" si="3"/>
        <v>30</v>
      </c>
      <c r="R49" s="184">
        <v>11</v>
      </c>
      <c r="S49" s="184">
        <v>11</v>
      </c>
      <c r="T49" s="184">
        <v>22</v>
      </c>
      <c r="U49" s="184">
        <v>14</v>
      </c>
      <c r="V49" s="184">
        <v>6</v>
      </c>
      <c r="W49" s="184">
        <v>20</v>
      </c>
      <c r="X49" s="184">
        <v>8</v>
      </c>
      <c r="Y49" s="184">
        <v>13</v>
      </c>
      <c r="Z49" s="184">
        <v>21</v>
      </c>
      <c r="AA49" s="184">
        <v>8</v>
      </c>
      <c r="AB49" s="184">
        <v>14</v>
      </c>
      <c r="AC49" s="184">
        <v>22</v>
      </c>
      <c r="AD49" s="184">
        <v>8</v>
      </c>
      <c r="AE49" s="184">
        <v>4</v>
      </c>
      <c r="AF49" s="184">
        <v>12</v>
      </c>
      <c r="AG49" s="187">
        <v>8</v>
      </c>
      <c r="AH49" s="187">
        <v>12</v>
      </c>
      <c r="AI49" s="187">
        <v>20</v>
      </c>
      <c r="AJ49" s="195">
        <f t="shared" si="4"/>
        <v>49</v>
      </c>
      <c r="AK49" s="195">
        <f t="shared" si="5"/>
        <v>60</v>
      </c>
      <c r="AL49" s="195">
        <f t="shared" si="6"/>
        <v>109</v>
      </c>
      <c r="AM49" s="185">
        <v>17</v>
      </c>
      <c r="AN49" s="185">
        <v>14</v>
      </c>
      <c r="AO49" s="185">
        <v>31</v>
      </c>
      <c r="AP49" s="185">
        <v>10</v>
      </c>
      <c r="AQ49" s="185">
        <v>7</v>
      </c>
      <c r="AR49" s="185">
        <v>17</v>
      </c>
      <c r="AS49" s="185">
        <v>6</v>
      </c>
      <c r="AT49" s="185">
        <v>10</v>
      </c>
      <c r="AU49" s="185">
        <v>16</v>
      </c>
      <c r="AV49" s="186">
        <f t="shared" si="7"/>
        <v>33</v>
      </c>
      <c r="AW49" s="186">
        <f t="shared" si="8"/>
        <v>24</v>
      </c>
      <c r="AX49" s="186">
        <f t="shared" si="9"/>
        <v>57</v>
      </c>
      <c r="AY49" s="193">
        <f t="shared" si="0"/>
        <v>98</v>
      </c>
      <c r="AZ49" s="193">
        <f t="shared" si="0"/>
        <v>98</v>
      </c>
      <c r="BA49" s="193">
        <f t="shared" si="10"/>
        <v>196</v>
      </c>
    </row>
    <row r="50" spans="1:53" x14ac:dyDescent="0.6">
      <c r="A50" s="54">
        <v>46</v>
      </c>
      <c r="B50" s="2" t="s">
        <v>95</v>
      </c>
      <c r="C50" s="79"/>
      <c r="D50" s="79" t="s">
        <v>247</v>
      </c>
      <c r="E50" s="175"/>
      <c r="F50" s="191">
        <v>0</v>
      </c>
      <c r="G50" s="191">
        <v>0</v>
      </c>
      <c r="H50" s="191">
        <v>0</v>
      </c>
      <c r="I50" s="191">
        <v>5</v>
      </c>
      <c r="J50" s="191">
        <v>7</v>
      </c>
      <c r="K50" s="191">
        <v>12</v>
      </c>
      <c r="L50" s="191">
        <v>6</v>
      </c>
      <c r="M50" s="191">
        <v>2</v>
      </c>
      <c r="N50" s="191">
        <v>8</v>
      </c>
      <c r="O50" s="192">
        <f t="shared" si="1"/>
        <v>11</v>
      </c>
      <c r="P50" s="192">
        <f t="shared" si="2"/>
        <v>9</v>
      </c>
      <c r="Q50" s="192">
        <f t="shared" si="3"/>
        <v>20</v>
      </c>
      <c r="R50" s="184">
        <v>6</v>
      </c>
      <c r="S50" s="184">
        <v>6</v>
      </c>
      <c r="T50" s="184">
        <v>12</v>
      </c>
      <c r="U50" s="184">
        <v>5</v>
      </c>
      <c r="V50" s="184">
        <v>1</v>
      </c>
      <c r="W50" s="184">
        <v>6</v>
      </c>
      <c r="X50" s="184">
        <v>12</v>
      </c>
      <c r="Y50" s="184">
        <v>7</v>
      </c>
      <c r="Z50" s="184">
        <v>19</v>
      </c>
      <c r="AA50" s="184">
        <v>6</v>
      </c>
      <c r="AB50" s="184">
        <v>8</v>
      </c>
      <c r="AC50" s="184">
        <v>14</v>
      </c>
      <c r="AD50" s="184">
        <v>10</v>
      </c>
      <c r="AE50" s="184">
        <v>8</v>
      </c>
      <c r="AF50" s="184">
        <v>18</v>
      </c>
      <c r="AG50" s="187">
        <v>10</v>
      </c>
      <c r="AH50" s="187">
        <v>5</v>
      </c>
      <c r="AI50" s="187">
        <v>15</v>
      </c>
      <c r="AJ50" s="195">
        <f t="shared" si="4"/>
        <v>43</v>
      </c>
      <c r="AK50" s="195">
        <f t="shared" si="5"/>
        <v>35</v>
      </c>
      <c r="AL50" s="195">
        <f t="shared" si="6"/>
        <v>78</v>
      </c>
      <c r="AM50" s="185">
        <v>0</v>
      </c>
      <c r="AN50" s="185">
        <v>0</v>
      </c>
      <c r="AO50" s="185">
        <v>0</v>
      </c>
      <c r="AP50" s="185">
        <v>0</v>
      </c>
      <c r="AQ50" s="185">
        <v>0</v>
      </c>
      <c r="AR50" s="185">
        <v>0</v>
      </c>
      <c r="AS50" s="185">
        <v>0</v>
      </c>
      <c r="AT50" s="185">
        <v>0</v>
      </c>
      <c r="AU50" s="185">
        <v>0</v>
      </c>
      <c r="AV50" s="186">
        <f t="shared" si="7"/>
        <v>0</v>
      </c>
      <c r="AW50" s="186">
        <f t="shared" si="8"/>
        <v>0</v>
      </c>
      <c r="AX50" s="186">
        <f t="shared" si="9"/>
        <v>0</v>
      </c>
      <c r="AY50" s="193">
        <f t="shared" si="0"/>
        <v>54</v>
      </c>
      <c r="AZ50" s="193">
        <f t="shared" si="0"/>
        <v>44</v>
      </c>
      <c r="BA50" s="193">
        <f t="shared" si="10"/>
        <v>98</v>
      </c>
    </row>
    <row r="51" spans="1:53" x14ac:dyDescent="0.6">
      <c r="A51" s="54">
        <v>47</v>
      </c>
      <c r="B51" s="2" t="s">
        <v>96</v>
      </c>
      <c r="C51" s="79"/>
      <c r="D51" s="79" t="s">
        <v>247</v>
      </c>
      <c r="E51" s="175"/>
      <c r="F51" s="191">
        <v>6</v>
      </c>
      <c r="G51" s="191">
        <v>3</v>
      </c>
      <c r="H51" s="191">
        <v>9</v>
      </c>
      <c r="I51" s="191">
        <v>5</v>
      </c>
      <c r="J51" s="191">
        <v>6</v>
      </c>
      <c r="K51" s="191">
        <v>11</v>
      </c>
      <c r="L51" s="191">
        <v>6</v>
      </c>
      <c r="M51" s="191">
        <v>5</v>
      </c>
      <c r="N51" s="191">
        <v>11</v>
      </c>
      <c r="O51" s="192">
        <f t="shared" si="1"/>
        <v>17</v>
      </c>
      <c r="P51" s="192">
        <f t="shared" si="2"/>
        <v>14</v>
      </c>
      <c r="Q51" s="192">
        <f t="shared" si="3"/>
        <v>31</v>
      </c>
      <c r="R51" s="184">
        <v>5</v>
      </c>
      <c r="S51" s="184">
        <v>7</v>
      </c>
      <c r="T51" s="184">
        <v>12</v>
      </c>
      <c r="U51" s="184">
        <v>3</v>
      </c>
      <c r="V51" s="184">
        <v>1</v>
      </c>
      <c r="W51" s="184">
        <v>4</v>
      </c>
      <c r="X51" s="184">
        <v>10</v>
      </c>
      <c r="Y51" s="184">
        <v>3</v>
      </c>
      <c r="Z51" s="184">
        <v>13</v>
      </c>
      <c r="AA51" s="184">
        <v>5</v>
      </c>
      <c r="AB51" s="184">
        <v>6</v>
      </c>
      <c r="AC51" s="184">
        <v>11</v>
      </c>
      <c r="AD51" s="184">
        <v>4</v>
      </c>
      <c r="AE51" s="184">
        <v>6</v>
      </c>
      <c r="AF51" s="184">
        <v>10</v>
      </c>
      <c r="AG51" s="187">
        <v>5</v>
      </c>
      <c r="AH51" s="187">
        <v>12</v>
      </c>
      <c r="AI51" s="187">
        <v>17</v>
      </c>
      <c r="AJ51" s="195">
        <f t="shared" si="4"/>
        <v>27</v>
      </c>
      <c r="AK51" s="195">
        <f t="shared" si="5"/>
        <v>35</v>
      </c>
      <c r="AL51" s="195">
        <f t="shared" si="6"/>
        <v>62</v>
      </c>
      <c r="AM51" s="185">
        <v>3</v>
      </c>
      <c r="AN51" s="185">
        <v>10</v>
      </c>
      <c r="AO51" s="185">
        <v>13</v>
      </c>
      <c r="AP51" s="185">
        <v>7</v>
      </c>
      <c r="AQ51" s="185">
        <v>5</v>
      </c>
      <c r="AR51" s="185">
        <v>12</v>
      </c>
      <c r="AS51" s="185">
        <v>6</v>
      </c>
      <c r="AT51" s="185">
        <v>4</v>
      </c>
      <c r="AU51" s="185">
        <v>10</v>
      </c>
      <c r="AV51" s="186">
        <f t="shared" si="7"/>
        <v>16</v>
      </c>
      <c r="AW51" s="186">
        <f t="shared" si="8"/>
        <v>14</v>
      </c>
      <c r="AX51" s="186">
        <f t="shared" si="9"/>
        <v>30</v>
      </c>
      <c r="AY51" s="193">
        <f t="shared" si="0"/>
        <v>60</v>
      </c>
      <c r="AZ51" s="193">
        <f t="shared" si="0"/>
        <v>63</v>
      </c>
      <c r="BA51" s="193">
        <f t="shared" si="10"/>
        <v>123</v>
      </c>
    </row>
    <row r="52" spans="1:53" x14ac:dyDescent="0.6">
      <c r="A52" s="54">
        <v>48</v>
      </c>
      <c r="B52" s="2" t="s">
        <v>97</v>
      </c>
      <c r="C52" s="79"/>
      <c r="D52" s="79" t="s">
        <v>247</v>
      </c>
      <c r="E52" s="175"/>
      <c r="F52" s="191">
        <v>0</v>
      </c>
      <c r="G52" s="191">
        <v>0</v>
      </c>
      <c r="H52" s="191">
        <v>0</v>
      </c>
      <c r="I52" s="191">
        <v>2</v>
      </c>
      <c r="J52" s="191">
        <v>0</v>
      </c>
      <c r="K52" s="191">
        <v>2</v>
      </c>
      <c r="L52" s="191">
        <v>5</v>
      </c>
      <c r="M52" s="191">
        <v>4</v>
      </c>
      <c r="N52" s="191">
        <v>9</v>
      </c>
      <c r="O52" s="192">
        <f t="shared" si="1"/>
        <v>7</v>
      </c>
      <c r="P52" s="192">
        <f t="shared" si="2"/>
        <v>4</v>
      </c>
      <c r="Q52" s="192">
        <f t="shared" si="3"/>
        <v>11</v>
      </c>
      <c r="R52" s="184">
        <v>2</v>
      </c>
      <c r="S52" s="184">
        <v>3</v>
      </c>
      <c r="T52" s="184">
        <v>5</v>
      </c>
      <c r="U52" s="184">
        <v>3</v>
      </c>
      <c r="V52" s="184">
        <v>6</v>
      </c>
      <c r="W52" s="184">
        <v>9</v>
      </c>
      <c r="X52" s="184">
        <v>5</v>
      </c>
      <c r="Y52" s="184">
        <v>2</v>
      </c>
      <c r="Z52" s="184">
        <v>7</v>
      </c>
      <c r="AA52" s="184">
        <v>4</v>
      </c>
      <c r="AB52" s="184">
        <v>2</v>
      </c>
      <c r="AC52" s="184">
        <v>6</v>
      </c>
      <c r="AD52" s="184">
        <v>4</v>
      </c>
      <c r="AE52" s="184">
        <v>7</v>
      </c>
      <c r="AF52" s="184">
        <v>11</v>
      </c>
      <c r="AG52" s="187">
        <v>3</v>
      </c>
      <c r="AH52" s="187">
        <v>2</v>
      </c>
      <c r="AI52" s="187">
        <v>5</v>
      </c>
      <c r="AJ52" s="195">
        <f t="shared" si="4"/>
        <v>17</v>
      </c>
      <c r="AK52" s="195">
        <f t="shared" si="5"/>
        <v>22</v>
      </c>
      <c r="AL52" s="195">
        <f t="shared" si="6"/>
        <v>39</v>
      </c>
      <c r="AM52" s="185">
        <v>0</v>
      </c>
      <c r="AN52" s="185">
        <v>0</v>
      </c>
      <c r="AO52" s="185">
        <v>0</v>
      </c>
      <c r="AP52" s="185">
        <v>0</v>
      </c>
      <c r="AQ52" s="185">
        <v>0</v>
      </c>
      <c r="AR52" s="185">
        <v>0</v>
      </c>
      <c r="AS52" s="185">
        <v>0</v>
      </c>
      <c r="AT52" s="185">
        <v>0</v>
      </c>
      <c r="AU52" s="185">
        <v>0</v>
      </c>
      <c r="AV52" s="186">
        <f t="shared" si="7"/>
        <v>0</v>
      </c>
      <c r="AW52" s="186">
        <f t="shared" si="8"/>
        <v>0</v>
      </c>
      <c r="AX52" s="186">
        <f t="shared" si="9"/>
        <v>0</v>
      </c>
      <c r="AY52" s="193">
        <f t="shared" si="0"/>
        <v>24</v>
      </c>
      <c r="AZ52" s="193">
        <f t="shared" si="0"/>
        <v>26</v>
      </c>
      <c r="BA52" s="193">
        <f t="shared" si="10"/>
        <v>50</v>
      </c>
    </row>
    <row r="53" spans="1:53" x14ac:dyDescent="0.6">
      <c r="A53" s="54">
        <v>49</v>
      </c>
      <c r="B53" s="2" t="s">
        <v>98</v>
      </c>
      <c r="C53" s="79"/>
      <c r="D53" s="79" t="s">
        <v>247</v>
      </c>
      <c r="E53" s="175"/>
      <c r="F53" s="191">
        <v>0</v>
      </c>
      <c r="G53" s="191">
        <v>0</v>
      </c>
      <c r="H53" s="191">
        <v>0</v>
      </c>
      <c r="I53" s="191">
        <v>6</v>
      </c>
      <c r="J53" s="191">
        <v>12</v>
      </c>
      <c r="K53" s="191">
        <v>18</v>
      </c>
      <c r="L53" s="191">
        <v>15</v>
      </c>
      <c r="M53" s="191">
        <v>10</v>
      </c>
      <c r="N53" s="191">
        <v>25</v>
      </c>
      <c r="O53" s="192">
        <f t="shared" si="1"/>
        <v>21</v>
      </c>
      <c r="P53" s="192">
        <f t="shared" si="2"/>
        <v>22</v>
      </c>
      <c r="Q53" s="192">
        <f t="shared" si="3"/>
        <v>43</v>
      </c>
      <c r="R53" s="184">
        <v>12</v>
      </c>
      <c r="S53" s="184">
        <v>8</v>
      </c>
      <c r="T53" s="184">
        <v>20</v>
      </c>
      <c r="U53" s="184">
        <v>10</v>
      </c>
      <c r="V53" s="184">
        <v>10</v>
      </c>
      <c r="W53" s="184">
        <v>20</v>
      </c>
      <c r="X53" s="184">
        <v>15</v>
      </c>
      <c r="Y53" s="184">
        <v>13</v>
      </c>
      <c r="Z53" s="184">
        <v>28</v>
      </c>
      <c r="AA53" s="184">
        <v>14</v>
      </c>
      <c r="AB53" s="184">
        <v>14</v>
      </c>
      <c r="AC53" s="184">
        <v>28</v>
      </c>
      <c r="AD53" s="184">
        <v>13</v>
      </c>
      <c r="AE53" s="184">
        <v>12</v>
      </c>
      <c r="AF53" s="184">
        <v>25</v>
      </c>
      <c r="AG53" s="187">
        <v>14</v>
      </c>
      <c r="AH53" s="187">
        <v>21</v>
      </c>
      <c r="AI53" s="187">
        <v>35</v>
      </c>
      <c r="AJ53" s="195">
        <f t="shared" si="4"/>
        <v>64</v>
      </c>
      <c r="AK53" s="195">
        <f t="shared" si="5"/>
        <v>78</v>
      </c>
      <c r="AL53" s="195">
        <f t="shared" si="6"/>
        <v>142</v>
      </c>
      <c r="AM53" s="185">
        <v>15</v>
      </c>
      <c r="AN53" s="185">
        <v>18</v>
      </c>
      <c r="AO53" s="185">
        <v>33</v>
      </c>
      <c r="AP53" s="185">
        <v>13</v>
      </c>
      <c r="AQ53" s="185">
        <v>10</v>
      </c>
      <c r="AR53" s="185">
        <v>23</v>
      </c>
      <c r="AS53" s="185">
        <v>14</v>
      </c>
      <c r="AT53" s="185">
        <v>12</v>
      </c>
      <c r="AU53" s="185">
        <v>26</v>
      </c>
      <c r="AV53" s="186">
        <f t="shared" si="7"/>
        <v>42</v>
      </c>
      <c r="AW53" s="186">
        <f t="shared" si="8"/>
        <v>30</v>
      </c>
      <c r="AX53" s="186">
        <f t="shared" si="9"/>
        <v>72</v>
      </c>
      <c r="AY53" s="193">
        <f t="shared" si="0"/>
        <v>127</v>
      </c>
      <c r="AZ53" s="193">
        <f t="shared" si="0"/>
        <v>130</v>
      </c>
      <c r="BA53" s="193">
        <f t="shared" si="10"/>
        <v>257</v>
      </c>
    </row>
    <row r="54" spans="1:53" x14ac:dyDescent="0.6">
      <c r="A54" s="54">
        <v>50</v>
      </c>
      <c r="B54" s="2" t="s">
        <v>99</v>
      </c>
      <c r="C54" s="79"/>
      <c r="D54" s="79" t="s">
        <v>247</v>
      </c>
      <c r="E54" s="175"/>
      <c r="F54" s="191">
        <v>0</v>
      </c>
      <c r="G54" s="191">
        <v>0</v>
      </c>
      <c r="H54" s="191">
        <v>0</v>
      </c>
      <c r="I54" s="191">
        <v>14</v>
      </c>
      <c r="J54" s="191">
        <v>5</v>
      </c>
      <c r="K54" s="191">
        <v>19</v>
      </c>
      <c r="L54" s="191">
        <v>8</v>
      </c>
      <c r="M54" s="191">
        <v>7</v>
      </c>
      <c r="N54" s="191">
        <v>15</v>
      </c>
      <c r="O54" s="192">
        <f t="shared" si="1"/>
        <v>22</v>
      </c>
      <c r="P54" s="192">
        <f t="shared" si="2"/>
        <v>12</v>
      </c>
      <c r="Q54" s="192">
        <f t="shared" si="3"/>
        <v>34</v>
      </c>
      <c r="R54" s="184">
        <v>5</v>
      </c>
      <c r="S54" s="184">
        <v>5</v>
      </c>
      <c r="T54" s="184">
        <v>10</v>
      </c>
      <c r="U54" s="184">
        <v>11</v>
      </c>
      <c r="V54" s="184">
        <v>9</v>
      </c>
      <c r="W54" s="184">
        <v>20</v>
      </c>
      <c r="X54" s="184">
        <v>5</v>
      </c>
      <c r="Y54" s="184">
        <v>14</v>
      </c>
      <c r="Z54" s="184">
        <v>19</v>
      </c>
      <c r="AA54" s="184">
        <v>13</v>
      </c>
      <c r="AB54" s="184">
        <v>7</v>
      </c>
      <c r="AC54" s="184">
        <v>20</v>
      </c>
      <c r="AD54" s="184">
        <v>5</v>
      </c>
      <c r="AE54" s="184">
        <v>2</v>
      </c>
      <c r="AF54" s="184">
        <v>7</v>
      </c>
      <c r="AG54" s="187">
        <v>4</v>
      </c>
      <c r="AH54" s="187">
        <v>4</v>
      </c>
      <c r="AI54" s="187">
        <v>8</v>
      </c>
      <c r="AJ54" s="195">
        <f t="shared" si="4"/>
        <v>30</v>
      </c>
      <c r="AK54" s="195">
        <f t="shared" si="5"/>
        <v>41</v>
      </c>
      <c r="AL54" s="195">
        <f t="shared" si="6"/>
        <v>71</v>
      </c>
      <c r="AM54" s="185">
        <v>0</v>
      </c>
      <c r="AN54" s="185">
        <v>0</v>
      </c>
      <c r="AO54" s="185">
        <v>0</v>
      </c>
      <c r="AP54" s="185">
        <v>0</v>
      </c>
      <c r="AQ54" s="185">
        <v>0</v>
      </c>
      <c r="AR54" s="185">
        <v>0</v>
      </c>
      <c r="AS54" s="185">
        <v>0</v>
      </c>
      <c r="AT54" s="185">
        <v>0</v>
      </c>
      <c r="AU54" s="185">
        <v>0</v>
      </c>
      <c r="AV54" s="186">
        <f t="shared" si="7"/>
        <v>0</v>
      </c>
      <c r="AW54" s="186">
        <f t="shared" si="8"/>
        <v>0</v>
      </c>
      <c r="AX54" s="186">
        <f t="shared" si="9"/>
        <v>0</v>
      </c>
      <c r="AY54" s="193">
        <f t="shared" si="0"/>
        <v>52</v>
      </c>
      <c r="AZ54" s="193">
        <f t="shared" si="0"/>
        <v>53</v>
      </c>
      <c r="BA54" s="193">
        <f t="shared" si="10"/>
        <v>105</v>
      </c>
    </row>
    <row r="55" spans="1:53" x14ac:dyDescent="0.6">
      <c r="A55" s="54">
        <v>51</v>
      </c>
      <c r="B55" s="2" t="s">
        <v>100</v>
      </c>
      <c r="C55" s="79"/>
      <c r="D55" s="79" t="s">
        <v>247</v>
      </c>
      <c r="E55" s="175"/>
      <c r="F55" s="191">
        <v>0</v>
      </c>
      <c r="G55" s="191">
        <v>0</v>
      </c>
      <c r="H55" s="191">
        <v>0</v>
      </c>
      <c r="I55" s="191">
        <v>2</v>
      </c>
      <c r="J55" s="191">
        <v>3</v>
      </c>
      <c r="K55" s="191">
        <v>5</v>
      </c>
      <c r="L55" s="191">
        <v>4</v>
      </c>
      <c r="M55" s="191">
        <v>4</v>
      </c>
      <c r="N55" s="191">
        <v>8</v>
      </c>
      <c r="O55" s="192">
        <f t="shared" si="1"/>
        <v>6</v>
      </c>
      <c r="P55" s="192">
        <f t="shared" si="2"/>
        <v>7</v>
      </c>
      <c r="Q55" s="192">
        <f t="shared" si="3"/>
        <v>13</v>
      </c>
      <c r="R55" s="184">
        <v>3</v>
      </c>
      <c r="S55" s="184">
        <v>4</v>
      </c>
      <c r="T55" s="184">
        <v>7</v>
      </c>
      <c r="U55" s="184">
        <v>1</v>
      </c>
      <c r="V55" s="184">
        <v>3</v>
      </c>
      <c r="W55" s="184">
        <v>4</v>
      </c>
      <c r="X55" s="184">
        <v>7</v>
      </c>
      <c r="Y55" s="184">
        <v>3</v>
      </c>
      <c r="Z55" s="184">
        <v>10</v>
      </c>
      <c r="AA55" s="184">
        <v>9</v>
      </c>
      <c r="AB55" s="184">
        <v>5</v>
      </c>
      <c r="AC55" s="184">
        <v>14</v>
      </c>
      <c r="AD55" s="184">
        <v>8</v>
      </c>
      <c r="AE55" s="184">
        <v>8</v>
      </c>
      <c r="AF55" s="184">
        <v>16</v>
      </c>
      <c r="AG55" s="187">
        <v>8</v>
      </c>
      <c r="AH55" s="187">
        <v>2</v>
      </c>
      <c r="AI55" s="187">
        <v>10</v>
      </c>
      <c r="AJ55" s="195">
        <f t="shared" si="4"/>
        <v>27</v>
      </c>
      <c r="AK55" s="195">
        <f t="shared" si="5"/>
        <v>25</v>
      </c>
      <c r="AL55" s="195">
        <f t="shared" si="6"/>
        <v>52</v>
      </c>
      <c r="AM55" s="185">
        <v>1</v>
      </c>
      <c r="AN55" s="185">
        <v>5</v>
      </c>
      <c r="AO55" s="185">
        <v>6</v>
      </c>
      <c r="AP55" s="185">
        <v>3</v>
      </c>
      <c r="AQ55" s="185">
        <v>5</v>
      </c>
      <c r="AR55" s="185">
        <v>8</v>
      </c>
      <c r="AS55" s="185">
        <v>6</v>
      </c>
      <c r="AT55" s="185">
        <v>1</v>
      </c>
      <c r="AU55" s="185">
        <v>7</v>
      </c>
      <c r="AV55" s="186">
        <f t="shared" si="7"/>
        <v>10</v>
      </c>
      <c r="AW55" s="186">
        <f t="shared" si="8"/>
        <v>6</v>
      </c>
      <c r="AX55" s="186">
        <f t="shared" si="9"/>
        <v>16</v>
      </c>
      <c r="AY55" s="193">
        <f t="shared" si="0"/>
        <v>43</v>
      </c>
      <c r="AZ55" s="193">
        <f t="shared" si="0"/>
        <v>38</v>
      </c>
      <c r="BA55" s="193">
        <f t="shared" si="10"/>
        <v>81</v>
      </c>
    </row>
    <row r="56" spans="1:53" x14ac:dyDescent="0.6">
      <c r="A56" s="54">
        <v>52</v>
      </c>
      <c r="B56" s="2" t="s">
        <v>101</v>
      </c>
      <c r="C56" s="79"/>
      <c r="D56" s="79" t="s">
        <v>247</v>
      </c>
      <c r="E56" s="175"/>
      <c r="F56" s="191">
        <v>0</v>
      </c>
      <c r="G56" s="191">
        <v>0</v>
      </c>
      <c r="H56" s="191">
        <v>0</v>
      </c>
      <c r="I56" s="191">
        <v>1</v>
      </c>
      <c r="J56" s="191">
        <v>4</v>
      </c>
      <c r="K56" s="191">
        <v>5</v>
      </c>
      <c r="L56" s="191">
        <v>3</v>
      </c>
      <c r="M56" s="191">
        <v>8</v>
      </c>
      <c r="N56" s="191">
        <v>11</v>
      </c>
      <c r="O56" s="192">
        <f t="shared" si="1"/>
        <v>4</v>
      </c>
      <c r="P56" s="192">
        <f t="shared" si="2"/>
        <v>12</v>
      </c>
      <c r="Q56" s="192">
        <f t="shared" si="3"/>
        <v>16</v>
      </c>
      <c r="R56" s="184">
        <v>6</v>
      </c>
      <c r="S56" s="184">
        <v>10</v>
      </c>
      <c r="T56" s="184">
        <v>16</v>
      </c>
      <c r="U56" s="184">
        <v>5</v>
      </c>
      <c r="V56" s="184">
        <v>5</v>
      </c>
      <c r="W56" s="184">
        <v>10</v>
      </c>
      <c r="X56" s="184">
        <v>7</v>
      </c>
      <c r="Y56" s="184">
        <v>7</v>
      </c>
      <c r="Z56" s="184">
        <v>14</v>
      </c>
      <c r="AA56" s="184">
        <v>6</v>
      </c>
      <c r="AB56" s="184">
        <v>9</v>
      </c>
      <c r="AC56" s="184">
        <v>15</v>
      </c>
      <c r="AD56" s="184">
        <v>10</v>
      </c>
      <c r="AE56" s="184">
        <v>9</v>
      </c>
      <c r="AF56" s="184">
        <v>19</v>
      </c>
      <c r="AG56" s="187">
        <v>5</v>
      </c>
      <c r="AH56" s="187">
        <v>8</v>
      </c>
      <c r="AI56" s="187">
        <v>13</v>
      </c>
      <c r="AJ56" s="195">
        <f t="shared" si="4"/>
        <v>33</v>
      </c>
      <c r="AK56" s="195">
        <f t="shared" si="5"/>
        <v>48</v>
      </c>
      <c r="AL56" s="195">
        <f t="shared" si="6"/>
        <v>81</v>
      </c>
      <c r="AM56" s="185">
        <v>0</v>
      </c>
      <c r="AN56" s="185">
        <v>0</v>
      </c>
      <c r="AO56" s="185">
        <v>0</v>
      </c>
      <c r="AP56" s="185">
        <v>0</v>
      </c>
      <c r="AQ56" s="185">
        <v>0</v>
      </c>
      <c r="AR56" s="185">
        <v>0</v>
      </c>
      <c r="AS56" s="185">
        <v>0</v>
      </c>
      <c r="AT56" s="185">
        <v>0</v>
      </c>
      <c r="AU56" s="185">
        <v>0</v>
      </c>
      <c r="AV56" s="186">
        <f t="shared" si="7"/>
        <v>0</v>
      </c>
      <c r="AW56" s="186">
        <f t="shared" si="8"/>
        <v>0</v>
      </c>
      <c r="AX56" s="186">
        <f t="shared" si="9"/>
        <v>0</v>
      </c>
      <c r="AY56" s="193">
        <f t="shared" si="0"/>
        <v>37</v>
      </c>
      <c r="AZ56" s="193">
        <f t="shared" si="0"/>
        <v>60</v>
      </c>
      <c r="BA56" s="193">
        <f t="shared" si="10"/>
        <v>97</v>
      </c>
    </row>
    <row r="57" spans="1:53" x14ac:dyDescent="0.6">
      <c r="A57" s="54">
        <v>53</v>
      </c>
      <c r="B57" s="2" t="s">
        <v>102</v>
      </c>
      <c r="C57" s="79"/>
      <c r="D57" s="79" t="s">
        <v>247</v>
      </c>
      <c r="E57" s="175"/>
      <c r="F57" s="191">
        <v>0</v>
      </c>
      <c r="G57" s="191">
        <v>0</v>
      </c>
      <c r="H57" s="191">
        <v>0</v>
      </c>
      <c r="I57" s="191">
        <v>0</v>
      </c>
      <c r="J57" s="191">
        <v>1</v>
      </c>
      <c r="K57" s="191">
        <v>1</v>
      </c>
      <c r="L57" s="191">
        <v>3</v>
      </c>
      <c r="M57" s="191">
        <v>1</v>
      </c>
      <c r="N57" s="191">
        <v>4</v>
      </c>
      <c r="O57" s="192">
        <f t="shared" si="1"/>
        <v>3</v>
      </c>
      <c r="P57" s="192">
        <f t="shared" si="2"/>
        <v>2</v>
      </c>
      <c r="Q57" s="192">
        <f t="shared" si="3"/>
        <v>5</v>
      </c>
      <c r="R57" s="184">
        <v>1</v>
      </c>
      <c r="S57" s="184">
        <v>2</v>
      </c>
      <c r="T57" s="184">
        <v>3</v>
      </c>
      <c r="U57" s="184">
        <v>2</v>
      </c>
      <c r="V57" s="184">
        <v>2</v>
      </c>
      <c r="W57" s="184">
        <v>4</v>
      </c>
      <c r="X57" s="184">
        <v>4</v>
      </c>
      <c r="Y57" s="184">
        <v>2</v>
      </c>
      <c r="Z57" s="184">
        <v>6</v>
      </c>
      <c r="AA57" s="184">
        <v>3</v>
      </c>
      <c r="AB57" s="184">
        <v>2</v>
      </c>
      <c r="AC57" s="184">
        <v>5</v>
      </c>
      <c r="AD57" s="184">
        <v>3</v>
      </c>
      <c r="AE57" s="184">
        <v>2</v>
      </c>
      <c r="AF57" s="184">
        <v>5</v>
      </c>
      <c r="AG57" s="187">
        <v>2</v>
      </c>
      <c r="AH57" s="187">
        <v>1</v>
      </c>
      <c r="AI57" s="187">
        <v>3</v>
      </c>
      <c r="AJ57" s="195">
        <f t="shared" si="4"/>
        <v>12</v>
      </c>
      <c r="AK57" s="195">
        <f t="shared" si="5"/>
        <v>11</v>
      </c>
      <c r="AL57" s="195">
        <f t="shared" si="6"/>
        <v>23</v>
      </c>
      <c r="AM57" s="185">
        <v>0</v>
      </c>
      <c r="AN57" s="185">
        <v>0</v>
      </c>
      <c r="AO57" s="185">
        <v>0</v>
      </c>
      <c r="AP57" s="185">
        <v>0</v>
      </c>
      <c r="AQ57" s="185">
        <v>0</v>
      </c>
      <c r="AR57" s="185">
        <v>0</v>
      </c>
      <c r="AS57" s="185">
        <v>0</v>
      </c>
      <c r="AT57" s="185">
        <v>0</v>
      </c>
      <c r="AU57" s="185">
        <v>0</v>
      </c>
      <c r="AV57" s="186">
        <f t="shared" si="7"/>
        <v>0</v>
      </c>
      <c r="AW57" s="186">
        <f t="shared" si="8"/>
        <v>0</v>
      </c>
      <c r="AX57" s="186">
        <f t="shared" si="9"/>
        <v>0</v>
      </c>
      <c r="AY57" s="193">
        <f t="shared" si="0"/>
        <v>15</v>
      </c>
      <c r="AZ57" s="193">
        <f t="shared" si="0"/>
        <v>13</v>
      </c>
      <c r="BA57" s="193">
        <f t="shared" si="10"/>
        <v>28</v>
      </c>
    </row>
    <row r="58" spans="1:53" x14ac:dyDescent="0.6">
      <c r="A58" s="54">
        <v>54</v>
      </c>
      <c r="B58" s="2" t="s">
        <v>103</v>
      </c>
      <c r="C58" s="79"/>
      <c r="D58" s="79" t="s">
        <v>247</v>
      </c>
      <c r="E58" s="175"/>
      <c r="F58" s="191">
        <v>0</v>
      </c>
      <c r="G58" s="191">
        <v>0</v>
      </c>
      <c r="H58" s="191">
        <v>0</v>
      </c>
      <c r="I58" s="191">
        <v>2</v>
      </c>
      <c r="J58" s="191">
        <v>1</v>
      </c>
      <c r="K58" s="191">
        <v>3</v>
      </c>
      <c r="L58" s="191">
        <v>1</v>
      </c>
      <c r="M58" s="191">
        <v>3</v>
      </c>
      <c r="N58" s="191">
        <v>4</v>
      </c>
      <c r="O58" s="192">
        <f t="shared" si="1"/>
        <v>3</v>
      </c>
      <c r="P58" s="192">
        <f t="shared" si="2"/>
        <v>4</v>
      </c>
      <c r="Q58" s="192">
        <f t="shared" si="3"/>
        <v>7</v>
      </c>
      <c r="R58" s="184">
        <v>2</v>
      </c>
      <c r="S58" s="184">
        <v>2</v>
      </c>
      <c r="T58" s="184">
        <v>4</v>
      </c>
      <c r="U58" s="184">
        <v>5</v>
      </c>
      <c r="V58" s="184">
        <v>2</v>
      </c>
      <c r="W58" s="184">
        <v>7</v>
      </c>
      <c r="X58" s="184">
        <v>3</v>
      </c>
      <c r="Y58" s="184">
        <v>3</v>
      </c>
      <c r="Z58" s="184">
        <v>6</v>
      </c>
      <c r="AA58" s="184">
        <v>2</v>
      </c>
      <c r="AB58" s="184">
        <v>2</v>
      </c>
      <c r="AC58" s="184">
        <v>4</v>
      </c>
      <c r="AD58" s="184">
        <v>4</v>
      </c>
      <c r="AE58" s="184">
        <v>2</v>
      </c>
      <c r="AF58" s="184">
        <v>6</v>
      </c>
      <c r="AG58" s="187">
        <v>6</v>
      </c>
      <c r="AH58" s="187">
        <v>4</v>
      </c>
      <c r="AI58" s="187">
        <v>10</v>
      </c>
      <c r="AJ58" s="195">
        <f t="shared" si="4"/>
        <v>20</v>
      </c>
      <c r="AK58" s="195">
        <f t="shared" si="5"/>
        <v>15</v>
      </c>
      <c r="AL58" s="195">
        <f t="shared" si="6"/>
        <v>35</v>
      </c>
      <c r="AM58" s="185">
        <v>0</v>
      </c>
      <c r="AN58" s="185">
        <v>0</v>
      </c>
      <c r="AO58" s="185">
        <v>0</v>
      </c>
      <c r="AP58" s="185">
        <v>0</v>
      </c>
      <c r="AQ58" s="185">
        <v>0</v>
      </c>
      <c r="AR58" s="185">
        <v>0</v>
      </c>
      <c r="AS58" s="185">
        <v>0</v>
      </c>
      <c r="AT58" s="185">
        <v>0</v>
      </c>
      <c r="AU58" s="185">
        <v>0</v>
      </c>
      <c r="AV58" s="186">
        <f t="shared" si="7"/>
        <v>0</v>
      </c>
      <c r="AW58" s="186">
        <f t="shared" si="8"/>
        <v>0</v>
      </c>
      <c r="AX58" s="186">
        <f t="shared" si="9"/>
        <v>0</v>
      </c>
      <c r="AY58" s="193">
        <f t="shared" si="0"/>
        <v>23</v>
      </c>
      <c r="AZ58" s="193">
        <f t="shared" si="0"/>
        <v>19</v>
      </c>
      <c r="BA58" s="193">
        <f t="shared" si="10"/>
        <v>42</v>
      </c>
    </row>
    <row r="59" spans="1:53" x14ac:dyDescent="0.6">
      <c r="A59" s="54">
        <v>55</v>
      </c>
      <c r="B59" s="2" t="s">
        <v>104</v>
      </c>
      <c r="C59" s="79"/>
      <c r="D59" s="79" t="s">
        <v>247</v>
      </c>
      <c r="E59" s="175"/>
      <c r="F59" s="191">
        <v>0</v>
      </c>
      <c r="G59" s="191">
        <v>0</v>
      </c>
      <c r="H59" s="191">
        <v>0</v>
      </c>
      <c r="I59" s="191">
        <v>3</v>
      </c>
      <c r="J59" s="191">
        <v>4</v>
      </c>
      <c r="K59" s="191">
        <v>7</v>
      </c>
      <c r="L59" s="191">
        <v>2</v>
      </c>
      <c r="M59" s="191">
        <v>1</v>
      </c>
      <c r="N59" s="191">
        <v>3</v>
      </c>
      <c r="O59" s="192">
        <f t="shared" si="1"/>
        <v>5</v>
      </c>
      <c r="P59" s="192">
        <f t="shared" si="2"/>
        <v>5</v>
      </c>
      <c r="Q59" s="192">
        <f t="shared" si="3"/>
        <v>10</v>
      </c>
      <c r="R59" s="184">
        <v>3</v>
      </c>
      <c r="S59" s="184">
        <v>0</v>
      </c>
      <c r="T59" s="184">
        <v>3</v>
      </c>
      <c r="U59" s="184">
        <v>1</v>
      </c>
      <c r="V59" s="184">
        <v>4</v>
      </c>
      <c r="W59" s="184">
        <v>5</v>
      </c>
      <c r="X59" s="184">
        <v>2</v>
      </c>
      <c r="Y59" s="184">
        <v>3</v>
      </c>
      <c r="Z59" s="184">
        <v>5</v>
      </c>
      <c r="AA59" s="184">
        <v>2</v>
      </c>
      <c r="AB59" s="184">
        <v>3</v>
      </c>
      <c r="AC59" s="184">
        <v>5</v>
      </c>
      <c r="AD59" s="184">
        <v>1</v>
      </c>
      <c r="AE59" s="184">
        <v>2</v>
      </c>
      <c r="AF59" s="184">
        <v>3</v>
      </c>
      <c r="AG59" s="187">
        <v>0</v>
      </c>
      <c r="AH59" s="187">
        <v>3</v>
      </c>
      <c r="AI59" s="187">
        <v>3</v>
      </c>
      <c r="AJ59" s="195">
        <f t="shared" si="4"/>
        <v>7</v>
      </c>
      <c r="AK59" s="195">
        <f t="shared" si="5"/>
        <v>15</v>
      </c>
      <c r="AL59" s="195">
        <f t="shared" si="6"/>
        <v>22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186">
        <f t="shared" si="7"/>
        <v>0</v>
      </c>
      <c r="AW59" s="186">
        <f t="shared" si="8"/>
        <v>0</v>
      </c>
      <c r="AX59" s="186">
        <f t="shared" si="9"/>
        <v>0</v>
      </c>
      <c r="AY59" s="193">
        <f t="shared" si="0"/>
        <v>12</v>
      </c>
      <c r="AZ59" s="193">
        <f t="shared" si="0"/>
        <v>20</v>
      </c>
      <c r="BA59" s="193">
        <f t="shared" si="10"/>
        <v>32</v>
      </c>
    </row>
    <row r="60" spans="1:53" x14ac:dyDescent="0.6">
      <c r="A60" s="54">
        <v>56</v>
      </c>
      <c r="B60" s="2" t="s">
        <v>105</v>
      </c>
      <c r="C60" s="79"/>
      <c r="D60" s="79" t="s">
        <v>247</v>
      </c>
      <c r="E60" s="175"/>
      <c r="F60" s="191">
        <v>0</v>
      </c>
      <c r="G60" s="191">
        <v>0</v>
      </c>
      <c r="H60" s="191">
        <v>0</v>
      </c>
      <c r="I60" s="191">
        <v>1</v>
      </c>
      <c r="J60" s="191">
        <v>3</v>
      </c>
      <c r="K60" s="191">
        <v>4</v>
      </c>
      <c r="L60" s="191">
        <v>2</v>
      </c>
      <c r="M60" s="191">
        <v>4</v>
      </c>
      <c r="N60" s="191">
        <v>6</v>
      </c>
      <c r="O60" s="192">
        <f t="shared" si="1"/>
        <v>3</v>
      </c>
      <c r="P60" s="192">
        <f t="shared" si="2"/>
        <v>7</v>
      </c>
      <c r="Q60" s="192">
        <f t="shared" si="3"/>
        <v>10</v>
      </c>
      <c r="R60" s="184">
        <v>6</v>
      </c>
      <c r="S60" s="184">
        <v>5</v>
      </c>
      <c r="T60" s="184">
        <v>11</v>
      </c>
      <c r="U60" s="184">
        <v>4</v>
      </c>
      <c r="V60" s="184">
        <v>9</v>
      </c>
      <c r="W60" s="184">
        <v>13</v>
      </c>
      <c r="X60" s="184">
        <v>4</v>
      </c>
      <c r="Y60" s="184">
        <v>5</v>
      </c>
      <c r="Z60" s="184">
        <v>9</v>
      </c>
      <c r="AA60" s="184">
        <v>4</v>
      </c>
      <c r="AB60" s="184">
        <v>2</v>
      </c>
      <c r="AC60" s="184">
        <v>6</v>
      </c>
      <c r="AD60" s="184">
        <v>6</v>
      </c>
      <c r="AE60" s="184">
        <v>3</v>
      </c>
      <c r="AF60" s="184">
        <v>9</v>
      </c>
      <c r="AG60" s="187">
        <v>5</v>
      </c>
      <c r="AH60" s="187">
        <v>5</v>
      </c>
      <c r="AI60" s="187">
        <v>10</v>
      </c>
      <c r="AJ60" s="195">
        <f t="shared" si="4"/>
        <v>25</v>
      </c>
      <c r="AK60" s="195">
        <f t="shared" si="5"/>
        <v>29</v>
      </c>
      <c r="AL60" s="195">
        <f t="shared" si="6"/>
        <v>54</v>
      </c>
      <c r="AM60" s="185">
        <v>0</v>
      </c>
      <c r="AN60" s="185">
        <v>0</v>
      </c>
      <c r="AO60" s="185">
        <v>0</v>
      </c>
      <c r="AP60" s="185">
        <v>0</v>
      </c>
      <c r="AQ60" s="185">
        <v>0</v>
      </c>
      <c r="AR60" s="185">
        <v>0</v>
      </c>
      <c r="AS60" s="185">
        <v>0</v>
      </c>
      <c r="AT60" s="185">
        <v>0</v>
      </c>
      <c r="AU60" s="185">
        <v>0</v>
      </c>
      <c r="AV60" s="186">
        <f t="shared" si="7"/>
        <v>0</v>
      </c>
      <c r="AW60" s="186">
        <f t="shared" si="8"/>
        <v>0</v>
      </c>
      <c r="AX60" s="186">
        <f t="shared" si="9"/>
        <v>0</v>
      </c>
      <c r="AY60" s="193">
        <f t="shared" si="0"/>
        <v>28</v>
      </c>
      <c r="AZ60" s="193">
        <f t="shared" si="0"/>
        <v>36</v>
      </c>
      <c r="BA60" s="193">
        <f t="shared" si="10"/>
        <v>64</v>
      </c>
    </row>
    <row r="61" spans="1:53" x14ac:dyDescent="0.6">
      <c r="A61" s="54">
        <v>57</v>
      </c>
      <c r="B61" s="2" t="s">
        <v>106</v>
      </c>
      <c r="C61" s="79"/>
      <c r="D61" s="79" t="s">
        <v>247</v>
      </c>
      <c r="E61" s="175"/>
      <c r="F61" s="191">
        <v>0</v>
      </c>
      <c r="G61" s="191">
        <v>0</v>
      </c>
      <c r="H61" s="191">
        <v>0</v>
      </c>
      <c r="I61" s="191">
        <v>6</v>
      </c>
      <c r="J61" s="191">
        <v>11</v>
      </c>
      <c r="K61" s="191">
        <v>17</v>
      </c>
      <c r="L61" s="191">
        <v>10</v>
      </c>
      <c r="M61" s="191">
        <v>2</v>
      </c>
      <c r="N61" s="191">
        <v>12</v>
      </c>
      <c r="O61" s="192">
        <f t="shared" si="1"/>
        <v>16</v>
      </c>
      <c r="P61" s="192">
        <f t="shared" si="2"/>
        <v>13</v>
      </c>
      <c r="Q61" s="192">
        <f t="shared" si="3"/>
        <v>29</v>
      </c>
      <c r="R61" s="184">
        <v>12</v>
      </c>
      <c r="S61" s="184">
        <v>8</v>
      </c>
      <c r="T61" s="184">
        <v>20</v>
      </c>
      <c r="U61" s="184">
        <v>11</v>
      </c>
      <c r="V61" s="184">
        <v>11</v>
      </c>
      <c r="W61" s="184">
        <v>22</v>
      </c>
      <c r="X61" s="184">
        <v>13</v>
      </c>
      <c r="Y61" s="184">
        <v>15</v>
      </c>
      <c r="Z61" s="184">
        <v>28</v>
      </c>
      <c r="AA61" s="184">
        <v>11</v>
      </c>
      <c r="AB61" s="184">
        <v>11</v>
      </c>
      <c r="AC61" s="184">
        <v>22</v>
      </c>
      <c r="AD61" s="184">
        <v>10</v>
      </c>
      <c r="AE61" s="184">
        <v>12</v>
      </c>
      <c r="AF61" s="184">
        <v>22</v>
      </c>
      <c r="AG61" s="187">
        <v>11</v>
      </c>
      <c r="AH61" s="187">
        <v>12</v>
      </c>
      <c r="AI61" s="187">
        <v>23</v>
      </c>
      <c r="AJ61" s="195">
        <f t="shared" si="4"/>
        <v>57</v>
      </c>
      <c r="AK61" s="195">
        <f t="shared" si="5"/>
        <v>69</v>
      </c>
      <c r="AL61" s="195">
        <f t="shared" si="6"/>
        <v>126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6">
        <f t="shared" si="7"/>
        <v>0</v>
      </c>
      <c r="AW61" s="186">
        <f t="shared" si="8"/>
        <v>0</v>
      </c>
      <c r="AX61" s="186">
        <f t="shared" si="9"/>
        <v>0</v>
      </c>
      <c r="AY61" s="193">
        <f t="shared" si="0"/>
        <v>73</v>
      </c>
      <c r="AZ61" s="193">
        <f t="shared" si="0"/>
        <v>82</v>
      </c>
      <c r="BA61" s="193">
        <f t="shared" si="10"/>
        <v>155</v>
      </c>
    </row>
    <row r="62" spans="1:53" x14ac:dyDescent="0.6">
      <c r="A62" s="54">
        <v>58</v>
      </c>
      <c r="B62" s="2" t="s">
        <v>107</v>
      </c>
      <c r="C62" s="79"/>
      <c r="D62" s="79" t="s">
        <v>247</v>
      </c>
      <c r="E62" s="175"/>
      <c r="F62" s="191">
        <v>0</v>
      </c>
      <c r="G62" s="191">
        <v>0</v>
      </c>
      <c r="H62" s="191">
        <v>0</v>
      </c>
      <c r="I62" s="191">
        <v>7</v>
      </c>
      <c r="J62" s="191">
        <v>5</v>
      </c>
      <c r="K62" s="191">
        <v>12</v>
      </c>
      <c r="L62" s="191">
        <v>7</v>
      </c>
      <c r="M62" s="191">
        <v>7</v>
      </c>
      <c r="N62" s="191">
        <v>14</v>
      </c>
      <c r="O62" s="192">
        <f t="shared" si="1"/>
        <v>14</v>
      </c>
      <c r="P62" s="192">
        <f t="shared" si="2"/>
        <v>12</v>
      </c>
      <c r="Q62" s="192">
        <f t="shared" si="3"/>
        <v>26</v>
      </c>
      <c r="R62" s="184">
        <v>2</v>
      </c>
      <c r="S62" s="184">
        <v>2</v>
      </c>
      <c r="T62" s="184">
        <v>4</v>
      </c>
      <c r="U62" s="184">
        <v>7</v>
      </c>
      <c r="V62" s="184">
        <v>6</v>
      </c>
      <c r="W62" s="184">
        <v>13</v>
      </c>
      <c r="X62" s="184">
        <v>0</v>
      </c>
      <c r="Y62" s="184">
        <v>7</v>
      </c>
      <c r="Z62" s="184">
        <v>7</v>
      </c>
      <c r="AA62" s="184">
        <v>6</v>
      </c>
      <c r="AB62" s="184">
        <v>2</v>
      </c>
      <c r="AC62" s="184">
        <v>8</v>
      </c>
      <c r="AD62" s="184">
        <v>5</v>
      </c>
      <c r="AE62" s="184">
        <v>4</v>
      </c>
      <c r="AF62" s="184">
        <v>9</v>
      </c>
      <c r="AG62" s="187">
        <v>4</v>
      </c>
      <c r="AH62" s="187">
        <v>5</v>
      </c>
      <c r="AI62" s="187">
        <v>9</v>
      </c>
      <c r="AJ62" s="195">
        <f t="shared" si="4"/>
        <v>18</v>
      </c>
      <c r="AK62" s="195">
        <f t="shared" si="5"/>
        <v>26</v>
      </c>
      <c r="AL62" s="195">
        <f t="shared" si="6"/>
        <v>44</v>
      </c>
      <c r="AM62" s="185">
        <v>0</v>
      </c>
      <c r="AN62" s="185">
        <v>0</v>
      </c>
      <c r="AO62" s="185">
        <v>0</v>
      </c>
      <c r="AP62" s="185">
        <v>0</v>
      </c>
      <c r="AQ62" s="185">
        <v>0</v>
      </c>
      <c r="AR62" s="185">
        <v>0</v>
      </c>
      <c r="AS62" s="185">
        <v>0</v>
      </c>
      <c r="AT62" s="185">
        <v>0</v>
      </c>
      <c r="AU62" s="185">
        <v>0</v>
      </c>
      <c r="AV62" s="186">
        <f t="shared" si="7"/>
        <v>0</v>
      </c>
      <c r="AW62" s="186">
        <f t="shared" si="8"/>
        <v>0</v>
      </c>
      <c r="AX62" s="186">
        <f t="shared" si="9"/>
        <v>0</v>
      </c>
      <c r="AY62" s="193">
        <f t="shared" si="0"/>
        <v>32</v>
      </c>
      <c r="AZ62" s="193">
        <f t="shared" si="0"/>
        <v>38</v>
      </c>
      <c r="BA62" s="193">
        <f t="shared" si="10"/>
        <v>70</v>
      </c>
    </row>
    <row r="63" spans="1:53" x14ac:dyDescent="0.6">
      <c r="A63" s="54">
        <v>59</v>
      </c>
      <c r="B63" s="2" t="s">
        <v>108</v>
      </c>
      <c r="C63" s="79"/>
      <c r="D63" s="79" t="s">
        <v>247</v>
      </c>
      <c r="E63" s="175"/>
      <c r="F63" s="191">
        <v>0</v>
      </c>
      <c r="G63" s="191">
        <v>0</v>
      </c>
      <c r="H63" s="191">
        <v>0</v>
      </c>
      <c r="I63" s="191">
        <v>6</v>
      </c>
      <c r="J63" s="191">
        <v>8</v>
      </c>
      <c r="K63" s="191">
        <v>14</v>
      </c>
      <c r="L63" s="191">
        <v>5</v>
      </c>
      <c r="M63" s="191">
        <v>4</v>
      </c>
      <c r="N63" s="191">
        <v>9</v>
      </c>
      <c r="O63" s="192">
        <f t="shared" si="1"/>
        <v>11</v>
      </c>
      <c r="P63" s="192">
        <f t="shared" si="2"/>
        <v>12</v>
      </c>
      <c r="Q63" s="192">
        <f t="shared" si="3"/>
        <v>23</v>
      </c>
      <c r="R63" s="184">
        <v>8</v>
      </c>
      <c r="S63" s="184">
        <v>2</v>
      </c>
      <c r="T63" s="184">
        <v>10</v>
      </c>
      <c r="U63" s="184">
        <v>7</v>
      </c>
      <c r="V63" s="184">
        <v>4</v>
      </c>
      <c r="W63" s="184">
        <v>11</v>
      </c>
      <c r="X63" s="184">
        <v>7</v>
      </c>
      <c r="Y63" s="184">
        <v>5</v>
      </c>
      <c r="Z63" s="184">
        <v>12</v>
      </c>
      <c r="AA63" s="184">
        <v>8</v>
      </c>
      <c r="AB63" s="184">
        <v>5</v>
      </c>
      <c r="AC63" s="184">
        <v>13</v>
      </c>
      <c r="AD63" s="184">
        <v>8</v>
      </c>
      <c r="AE63" s="184">
        <v>4</v>
      </c>
      <c r="AF63" s="184">
        <v>12</v>
      </c>
      <c r="AG63" s="187">
        <v>7</v>
      </c>
      <c r="AH63" s="187">
        <v>7</v>
      </c>
      <c r="AI63" s="187">
        <v>14</v>
      </c>
      <c r="AJ63" s="195">
        <f t="shared" si="4"/>
        <v>37</v>
      </c>
      <c r="AK63" s="195">
        <f t="shared" si="5"/>
        <v>27</v>
      </c>
      <c r="AL63" s="195">
        <f t="shared" si="6"/>
        <v>64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6">
        <f t="shared" si="7"/>
        <v>0</v>
      </c>
      <c r="AW63" s="186">
        <f t="shared" si="8"/>
        <v>0</v>
      </c>
      <c r="AX63" s="186">
        <f t="shared" si="9"/>
        <v>0</v>
      </c>
      <c r="AY63" s="193">
        <f t="shared" si="0"/>
        <v>48</v>
      </c>
      <c r="AZ63" s="193">
        <f t="shared" si="0"/>
        <v>39</v>
      </c>
      <c r="BA63" s="193">
        <f t="shared" si="10"/>
        <v>87</v>
      </c>
    </row>
    <row r="64" spans="1:53" x14ac:dyDescent="0.6">
      <c r="A64" s="54">
        <v>60</v>
      </c>
      <c r="B64" s="2" t="s">
        <v>109</v>
      </c>
      <c r="C64" s="79"/>
      <c r="D64" s="79" t="s">
        <v>247</v>
      </c>
      <c r="E64" s="175"/>
      <c r="F64" s="191">
        <v>0</v>
      </c>
      <c r="G64" s="191">
        <v>0</v>
      </c>
      <c r="H64" s="191">
        <v>0</v>
      </c>
      <c r="I64" s="191">
        <v>5</v>
      </c>
      <c r="J64" s="191">
        <v>8</v>
      </c>
      <c r="K64" s="191">
        <v>13</v>
      </c>
      <c r="L64" s="191">
        <v>3</v>
      </c>
      <c r="M64" s="191">
        <v>6</v>
      </c>
      <c r="N64" s="191">
        <v>9</v>
      </c>
      <c r="O64" s="192">
        <f t="shared" si="1"/>
        <v>8</v>
      </c>
      <c r="P64" s="192">
        <f t="shared" si="2"/>
        <v>14</v>
      </c>
      <c r="Q64" s="192">
        <f t="shared" si="3"/>
        <v>22</v>
      </c>
      <c r="R64" s="184">
        <v>9</v>
      </c>
      <c r="S64" s="184">
        <v>5</v>
      </c>
      <c r="T64" s="184">
        <v>14</v>
      </c>
      <c r="U64" s="184">
        <v>7</v>
      </c>
      <c r="V64" s="184">
        <v>9</v>
      </c>
      <c r="W64" s="184">
        <v>16</v>
      </c>
      <c r="X64" s="184">
        <v>10</v>
      </c>
      <c r="Y64" s="184">
        <v>9</v>
      </c>
      <c r="Z64" s="184">
        <v>19</v>
      </c>
      <c r="AA64" s="184">
        <v>6</v>
      </c>
      <c r="AB64" s="184">
        <v>8</v>
      </c>
      <c r="AC64" s="184">
        <v>14</v>
      </c>
      <c r="AD64" s="184">
        <v>8</v>
      </c>
      <c r="AE64" s="184">
        <v>7</v>
      </c>
      <c r="AF64" s="184">
        <v>15</v>
      </c>
      <c r="AG64" s="187">
        <v>8</v>
      </c>
      <c r="AH64" s="187">
        <v>12</v>
      </c>
      <c r="AI64" s="187">
        <v>20</v>
      </c>
      <c r="AJ64" s="195">
        <f t="shared" si="4"/>
        <v>42</v>
      </c>
      <c r="AK64" s="195">
        <f t="shared" si="5"/>
        <v>50</v>
      </c>
      <c r="AL64" s="195">
        <f t="shared" si="6"/>
        <v>92</v>
      </c>
      <c r="AM64" s="185">
        <v>10</v>
      </c>
      <c r="AN64" s="185">
        <v>13</v>
      </c>
      <c r="AO64" s="185">
        <v>23</v>
      </c>
      <c r="AP64" s="185">
        <v>9</v>
      </c>
      <c r="AQ64" s="185">
        <v>3</v>
      </c>
      <c r="AR64" s="185">
        <v>12</v>
      </c>
      <c r="AS64" s="185">
        <v>10</v>
      </c>
      <c r="AT64" s="185">
        <v>7</v>
      </c>
      <c r="AU64" s="185">
        <v>17</v>
      </c>
      <c r="AV64" s="186">
        <f t="shared" si="7"/>
        <v>29</v>
      </c>
      <c r="AW64" s="186">
        <f t="shared" si="8"/>
        <v>20</v>
      </c>
      <c r="AX64" s="186">
        <f t="shared" si="9"/>
        <v>49</v>
      </c>
      <c r="AY64" s="193">
        <f t="shared" si="0"/>
        <v>79</v>
      </c>
      <c r="AZ64" s="193">
        <f t="shared" si="0"/>
        <v>84</v>
      </c>
      <c r="BA64" s="193">
        <f t="shared" si="10"/>
        <v>163</v>
      </c>
    </row>
    <row r="65" spans="1:53" x14ac:dyDescent="0.6">
      <c r="A65" s="54">
        <v>61</v>
      </c>
      <c r="B65" s="2" t="s">
        <v>110</v>
      </c>
      <c r="C65" s="79"/>
      <c r="D65" s="79" t="s">
        <v>247</v>
      </c>
      <c r="E65" s="175"/>
      <c r="F65" s="191">
        <v>0</v>
      </c>
      <c r="G65" s="191">
        <v>0</v>
      </c>
      <c r="H65" s="191">
        <v>0</v>
      </c>
      <c r="I65" s="191">
        <v>3</v>
      </c>
      <c r="J65" s="191">
        <v>1</v>
      </c>
      <c r="K65" s="191">
        <v>4</v>
      </c>
      <c r="L65" s="191">
        <v>3</v>
      </c>
      <c r="M65" s="191">
        <v>5</v>
      </c>
      <c r="N65" s="191">
        <v>8</v>
      </c>
      <c r="O65" s="192">
        <f t="shared" si="1"/>
        <v>6</v>
      </c>
      <c r="P65" s="192">
        <f t="shared" si="2"/>
        <v>6</v>
      </c>
      <c r="Q65" s="192">
        <f t="shared" si="3"/>
        <v>12</v>
      </c>
      <c r="R65" s="184">
        <v>3</v>
      </c>
      <c r="S65" s="184">
        <v>4</v>
      </c>
      <c r="T65" s="184">
        <v>7</v>
      </c>
      <c r="U65" s="184">
        <v>6</v>
      </c>
      <c r="V65" s="184">
        <v>4</v>
      </c>
      <c r="W65" s="184">
        <v>10</v>
      </c>
      <c r="X65" s="184">
        <v>6</v>
      </c>
      <c r="Y65" s="184">
        <v>3</v>
      </c>
      <c r="Z65" s="184">
        <v>9</v>
      </c>
      <c r="AA65" s="184">
        <v>2</v>
      </c>
      <c r="AB65" s="184">
        <v>2</v>
      </c>
      <c r="AC65" s="184">
        <v>4</v>
      </c>
      <c r="AD65" s="184">
        <v>1</v>
      </c>
      <c r="AE65" s="184">
        <v>2</v>
      </c>
      <c r="AF65" s="184">
        <v>3</v>
      </c>
      <c r="AG65" s="187">
        <v>6</v>
      </c>
      <c r="AH65" s="187">
        <v>4</v>
      </c>
      <c r="AI65" s="187">
        <v>10</v>
      </c>
      <c r="AJ65" s="195">
        <f t="shared" si="4"/>
        <v>22</v>
      </c>
      <c r="AK65" s="195">
        <f t="shared" si="5"/>
        <v>19</v>
      </c>
      <c r="AL65" s="195">
        <f t="shared" si="6"/>
        <v>41</v>
      </c>
      <c r="AM65" s="185">
        <v>6</v>
      </c>
      <c r="AN65" s="185">
        <v>3</v>
      </c>
      <c r="AO65" s="185">
        <v>9</v>
      </c>
      <c r="AP65" s="185">
        <v>3</v>
      </c>
      <c r="AQ65" s="185">
        <v>5</v>
      </c>
      <c r="AR65" s="185">
        <v>8</v>
      </c>
      <c r="AS65" s="185">
        <v>2</v>
      </c>
      <c r="AT65" s="185">
        <v>5</v>
      </c>
      <c r="AU65" s="185">
        <v>7</v>
      </c>
      <c r="AV65" s="186">
        <f t="shared" si="7"/>
        <v>11</v>
      </c>
      <c r="AW65" s="186">
        <f t="shared" si="8"/>
        <v>8</v>
      </c>
      <c r="AX65" s="186">
        <f t="shared" si="9"/>
        <v>19</v>
      </c>
      <c r="AY65" s="193">
        <f t="shared" si="0"/>
        <v>39</v>
      </c>
      <c r="AZ65" s="193">
        <f t="shared" si="0"/>
        <v>33</v>
      </c>
      <c r="BA65" s="193">
        <f t="shared" si="10"/>
        <v>72</v>
      </c>
    </row>
    <row r="66" spans="1:53" x14ac:dyDescent="0.6">
      <c r="A66" s="54">
        <v>62</v>
      </c>
      <c r="B66" s="2" t="s">
        <v>111</v>
      </c>
      <c r="C66" s="79"/>
      <c r="D66" s="79" t="s">
        <v>247</v>
      </c>
      <c r="E66" s="175"/>
      <c r="F66" s="191">
        <v>0</v>
      </c>
      <c r="G66" s="191">
        <v>0</v>
      </c>
      <c r="H66" s="191">
        <v>0</v>
      </c>
      <c r="I66" s="191">
        <v>0</v>
      </c>
      <c r="J66" s="191">
        <v>2</v>
      </c>
      <c r="K66" s="191">
        <v>2</v>
      </c>
      <c r="L66" s="191">
        <v>3</v>
      </c>
      <c r="M66" s="191">
        <v>6</v>
      </c>
      <c r="N66" s="191">
        <v>9</v>
      </c>
      <c r="O66" s="192">
        <f t="shared" si="1"/>
        <v>3</v>
      </c>
      <c r="P66" s="192">
        <f t="shared" si="2"/>
        <v>8</v>
      </c>
      <c r="Q66" s="192">
        <f t="shared" si="3"/>
        <v>11</v>
      </c>
      <c r="R66" s="184">
        <v>1</v>
      </c>
      <c r="S66" s="184">
        <v>1</v>
      </c>
      <c r="T66" s="184">
        <v>2</v>
      </c>
      <c r="U66" s="184">
        <v>1</v>
      </c>
      <c r="V66" s="184">
        <v>3</v>
      </c>
      <c r="W66" s="184">
        <v>4</v>
      </c>
      <c r="X66" s="184">
        <v>4</v>
      </c>
      <c r="Y66" s="184">
        <v>4</v>
      </c>
      <c r="Z66" s="184">
        <v>8</v>
      </c>
      <c r="AA66" s="184">
        <v>2</v>
      </c>
      <c r="AB66" s="184">
        <v>1</v>
      </c>
      <c r="AC66" s="184">
        <v>3</v>
      </c>
      <c r="AD66" s="184">
        <v>4</v>
      </c>
      <c r="AE66" s="184">
        <v>2</v>
      </c>
      <c r="AF66" s="184">
        <v>6</v>
      </c>
      <c r="AG66" s="187">
        <v>1</v>
      </c>
      <c r="AH66" s="187">
        <v>4</v>
      </c>
      <c r="AI66" s="187">
        <v>5</v>
      </c>
      <c r="AJ66" s="195">
        <f t="shared" si="4"/>
        <v>11</v>
      </c>
      <c r="AK66" s="195">
        <f t="shared" si="5"/>
        <v>15</v>
      </c>
      <c r="AL66" s="195">
        <f t="shared" si="6"/>
        <v>26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6">
        <f t="shared" si="7"/>
        <v>0</v>
      </c>
      <c r="AW66" s="186">
        <f t="shared" si="8"/>
        <v>0</v>
      </c>
      <c r="AX66" s="186">
        <f t="shared" si="9"/>
        <v>0</v>
      </c>
      <c r="AY66" s="193">
        <f t="shared" si="0"/>
        <v>14</v>
      </c>
      <c r="AZ66" s="193">
        <f t="shared" si="0"/>
        <v>23</v>
      </c>
      <c r="BA66" s="193">
        <f t="shared" si="10"/>
        <v>37</v>
      </c>
    </row>
    <row r="67" spans="1:53" x14ac:dyDescent="0.6">
      <c r="A67" s="54">
        <v>63</v>
      </c>
      <c r="B67" s="2" t="s">
        <v>112</v>
      </c>
      <c r="C67" s="79"/>
      <c r="D67" s="79" t="s">
        <v>247</v>
      </c>
      <c r="E67" s="175"/>
      <c r="F67" s="191">
        <v>0</v>
      </c>
      <c r="G67" s="191">
        <v>0</v>
      </c>
      <c r="H67" s="191">
        <v>0</v>
      </c>
      <c r="I67" s="191">
        <v>0</v>
      </c>
      <c r="J67" s="191">
        <v>0</v>
      </c>
      <c r="K67" s="191">
        <v>0</v>
      </c>
      <c r="L67" s="191">
        <v>1</v>
      </c>
      <c r="M67" s="191">
        <v>2</v>
      </c>
      <c r="N67" s="191">
        <v>3</v>
      </c>
      <c r="O67" s="192">
        <f t="shared" si="1"/>
        <v>1</v>
      </c>
      <c r="P67" s="192">
        <f t="shared" si="2"/>
        <v>2</v>
      </c>
      <c r="Q67" s="192">
        <f t="shared" si="3"/>
        <v>3</v>
      </c>
      <c r="R67" s="184">
        <v>1</v>
      </c>
      <c r="S67" s="184">
        <v>1</v>
      </c>
      <c r="T67" s="184">
        <v>2</v>
      </c>
      <c r="U67" s="184">
        <v>0</v>
      </c>
      <c r="V67" s="184">
        <v>1</v>
      </c>
      <c r="W67" s="184">
        <v>1</v>
      </c>
      <c r="X67" s="184">
        <v>4</v>
      </c>
      <c r="Y67" s="184">
        <v>0</v>
      </c>
      <c r="Z67" s="184">
        <v>4</v>
      </c>
      <c r="AA67" s="184">
        <v>2</v>
      </c>
      <c r="AB67" s="184">
        <v>2</v>
      </c>
      <c r="AC67" s="184">
        <v>4</v>
      </c>
      <c r="AD67" s="184">
        <v>2</v>
      </c>
      <c r="AE67" s="184">
        <v>1</v>
      </c>
      <c r="AF67" s="184">
        <v>3</v>
      </c>
      <c r="AG67" s="187">
        <v>6</v>
      </c>
      <c r="AH67" s="187">
        <v>2</v>
      </c>
      <c r="AI67" s="187">
        <v>8</v>
      </c>
      <c r="AJ67" s="195">
        <f t="shared" si="4"/>
        <v>13</v>
      </c>
      <c r="AK67" s="195">
        <f t="shared" si="5"/>
        <v>7</v>
      </c>
      <c r="AL67" s="195">
        <f t="shared" si="6"/>
        <v>20</v>
      </c>
      <c r="AM67" s="185">
        <v>0</v>
      </c>
      <c r="AN67" s="185">
        <v>0</v>
      </c>
      <c r="AO67" s="185">
        <v>0</v>
      </c>
      <c r="AP67" s="185">
        <v>2</v>
      </c>
      <c r="AQ67" s="185">
        <v>3</v>
      </c>
      <c r="AR67" s="185">
        <v>5</v>
      </c>
      <c r="AS67" s="185">
        <v>6</v>
      </c>
      <c r="AT67" s="185">
        <v>0</v>
      </c>
      <c r="AU67" s="185">
        <v>6</v>
      </c>
      <c r="AV67" s="186">
        <f t="shared" si="7"/>
        <v>8</v>
      </c>
      <c r="AW67" s="186">
        <f t="shared" si="8"/>
        <v>0</v>
      </c>
      <c r="AX67" s="186">
        <f t="shared" si="9"/>
        <v>8</v>
      </c>
      <c r="AY67" s="193">
        <f t="shared" si="0"/>
        <v>22</v>
      </c>
      <c r="AZ67" s="193">
        <f t="shared" si="0"/>
        <v>9</v>
      </c>
      <c r="BA67" s="193">
        <f t="shared" si="10"/>
        <v>31</v>
      </c>
    </row>
    <row r="68" spans="1:53" x14ac:dyDescent="0.6">
      <c r="A68" s="54">
        <v>64</v>
      </c>
      <c r="B68" s="2" t="s">
        <v>113</v>
      </c>
      <c r="C68" s="79"/>
      <c r="D68" s="79" t="s">
        <v>247</v>
      </c>
      <c r="E68" s="175"/>
      <c r="F68" s="191">
        <v>0</v>
      </c>
      <c r="G68" s="191">
        <v>0</v>
      </c>
      <c r="H68" s="191">
        <v>0</v>
      </c>
      <c r="I68" s="191">
        <v>5</v>
      </c>
      <c r="J68" s="191">
        <v>4</v>
      </c>
      <c r="K68" s="191">
        <v>9</v>
      </c>
      <c r="L68" s="191">
        <v>1</v>
      </c>
      <c r="M68" s="191">
        <v>1</v>
      </c>
      <c r="N68" s="191">
        <v>2</v>
      </c>
      <c r="O68" s="192">
        <f t="shared" si="1"/>
        <v>6</v>
      </c>
      <c r="P68" s="192">
        <f t="shared" si="2"/>
        <v>5</v>
      </c>
      <c r="Q68" s="192">
        <f t="shared" si="3"/>
        <v>11</v>
      </c>
      <c r="R68" s="184">
        <v>2</v>
      </c>
      <c r="S68" s="184">
        <v>2</v>
      </c>
      <c r="T68" s="184">
        <v>4</v>
      </c>
      <c r="U68" s="184">
        <v>1</v>
      </c>
      <c r="V68" s="184">
        <v>6</v>
      </c>
      <c r="W68" s="184">
        <v>7</v>
      </c>
      <c r="X68" s="184">
        <v>2</v>
      </c>
      <c r="Y68" s="184">
        <v>2</v>
      </c>
      <c r="Z68" s="184">
        <v>4</v>
      </c>
      <c r="AA68" s="184">
        <v>6</v>
      </c>
      <c r="AB68" s="184">
        <v>3</v>
      </c>
      <c r="AC68" s="184">
        <v>9</v>
      </c>
      <c r="AD68" s="184">
        <v>2</v>
      </c>
      <c r="AE68" s="184">
        <v>8</v>
      </c>
      <c r="AF68" s="184">
        <v>10</v>
      </c>
      <c r="AG68" s="187">
        <v>1</v>
      </c>
      <c r="AH68" s="187">
        <v>4</v>
      </c>
      <c r="AI68" s="187">
        <v>5</v>
      </c>
      <c r="AJ68" s="195">
        <f t="shared" si="4"/>
        <v>8</v>
      </c>
      <c r="AK68" s="195">
        <f t="shared" si="5"/>
        <v>25</v>
      </c>
      <c r="AL68" s="195">
        <f t="shared" si="6"/>
        <v>33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6">
        <f t="shared" si="7"/>
        <v>0</v>
      </c>
      <c r="AW68" s="186">
        <f t="shared" si="8"/>
        <v>0</v>
      </c>
      <c r="AX68" s="186">
        <f t="shared" si="9"/>
        <v>0</v>
      </c>
      <c r="AY68" s="193">
        <f t="shared" si="0"/>
        <v>14</v>
      </c>
      <c r="AZ68" s="193">
        <f t="shared" si="0"/>
        <v>30</v>
      </c>
      <c r="BA68" s="193">
        <f t="shared" si="10"/>
        <v>44</v>
      </c>
    </row>
    <row r="69" spans="1:53" x14ac:dyDescent="0.6">
      <c r="A69" s="54">
        <v>65</v>
      </c>
      <c r="B69" s="2" t="s">
        <v>114</v>
      </c>
      <c r="C69" s="79"/>
      <c r="D69" s="79" t="s">
        <v>247</v>
      </c>
      <c r="E69" s="175"/>
      <c r="F69" s="191">
        <v>5</v>
      </c>
      <c r="G69" s="191">
        <v>9</v>
      </c>
      <c r="H69" s="191">
        <v>14</v>
      </c>
      <c r="I69" s="191">
        <v>12</v>
      </c>
      <c r="J69" s="191">
        <v>8</v>
      </c>
      <c r="K69" s="191">
        <v>20</v>
      </c>
      <c r="L69" s="191">
        <v>8</v>
      </c>
      <c r="M69" s="191">
        <v>8</v>
      </c>
      <c r="N69" s="191">
        <v>16</v>
      </c>
      <c r="O69" s="192">
        <f t="shared" si="1"/>
        <v>25</v>
      </c>
      <c r="P69" s="192">
        <f t="shared" si="2"/>
        <v>25</v>
      </c>
      <c r="Q69" s="192">
        <f t="shared" si="3"/>
        <v>50</v>
      </c>
      <c r="R69" s="184">
        <v>8</v>
      </c>
      <c r="S69" s="184">
        <v>7</v>
      </c>
      <c r="T69" s="184">
        <v>15</v>
      </c>
      <c r="U69" s="184">
        <v>6</v>
      </c>
      <c r="V69" s="184">
        <v>10</v>
      </c>
      <c r="W69" s="184">
        <v>16</v>
      </c>
      <c r="X69" s="184">
        <v>23</v>
      </c>
      <c r="Y69" s="184">
        <v>13</v>
      </c>
      <c r="Z69" s="184">
        <v>36</v>
      </c>
      <c r="AA69" s="184">
        <v>16</v>
      </c>
      <c r="AB69" s="184">
        <v>11</v>
      </c>
      <c r="AC69" s="184">
        <v>27</v>
      </c>
      <c r="AD69" s="184">
        <v>12</v>
      </c>
      <c r="AE69" s="184">
        <v>12</v>
      </c>
      <c r="AF69" s="184">
        <v>24</v>
      </c>
      <c r="AG69" s="187">
        <v>7</v>
      </c>
      <c r="AH69" s="187">
        <v>9</v>
      </c>
      <c r="AI69" s="187">
        <v>16</v>
      </c>
      <c r="AJ69" s="195">
        <f t="shared" si="4"/>
        <v>56</v>
      </c>
      <c r="AK69" s="195">
        <f t="shared" si="5"/>
        <v>62</v>
      </c>
      <c r="AL69" s="195">
        <f t="shared" si="6"/>
        <v>118</v>
      </c>
      <c r="AM69" s="185">
        <v>0</v>
      </c>
      <c r="AN69" s="185">
        <v>0</v>
      </c>
      <c r="AO69" s="185">
        <v>0</v>
      </c>
      <c r="AP69" s="185">
        <v>0</v>
      </c>
      <c r="AQ69" s="185">
        <v>0</v>
      </c>
      <c r="AR69" s="185">
        <v>0</v>
      </c>
      <c r="AS69" s="185">
        <v>0</v>
      </c>
      <c r="AT69" s="185">
        <v>0</v>
      </c>
      <c r="AU69" s="185">
        <v>0</v>
      </c>
      <c r="AV69" s="186">
        <f t="shared" si="7"/>
        <v>0</v>
      </c>
      <c r="AW69" s="186">
        <f t="shared" si="8"/>
        <v>0</v>
      </c>
      <c r="AX69" s="186">
        <f t="shared" si="9"/>
        <v>0</v>
      </c>
      <c r="AY69" s="193">
        <f t="shared" ref="AY69:AZ88" si="11">AV69+AJ69+O69</f>
        <v>81</v>
      </c>
      <c r="AZ69" s="193">
        <f t="shared" si="11"/>
        <v>87</v>
      </c>
      <c r="BA69" s="193">
        <f t="shared" si="10"/>
        <v>168</v>
      </c>
    </row>
    <row r="70" spans="1:53" x14ac:dyDescent="0.6">
      <c r="A70" s="54">
        <v>66</v>
      </c>
      <c r="B70" s="2" t="s">
        <v>170</v>
      </c>
      <c r="C70" s="79"/>
      <c r="D70" s="79" t="s">
        <v>247</v>
      </c>
      <c r="E70" s="175"/>
      <c r="F70" s="191">
        <v>0</v>
      </c>
      <c r="G70" s="191">
        <v>0</v>
      </c>
      <c r="H70" s="191">
        <v>0</v>
      </c>
      <c r="I70" s="191">
        <v>3</v>
      </c>
      <c r="J70" s="191">
        <v>1</v>
      </c>
      <c r="K70" s="191">
        <v>4</v>
      </c>
      <c r="L70" s="191">
        <v>5</v>
      </c>
      <c r="M70" s="191">
        <v>3</v>
      </c>
      <c r="N70" s="191">
        <v>8</v>
      </c>
      <c r="O70" s="192">
        <f t="shared" ref="O70:O103" si="12">L70+I70+F70</f>
        <v>8</v>
      </c>
      <c r="P70" s="192">
        <f t="shared" ref="P70:P103" si="13">M70+J70+G70</f>
        <v>4</v>
      </c>
      <c r="Q70" s="192">
        <f t="shared" ref="Q70:Q103" si="14">P70+O70</f>
        <v>12</v>
      </c>
      <c r="R70" s="184">
        <v>0</v>
      </c>
      <c r="S70" s="184">
        <v>5</v>
      </c>
      <c r="T70" s="184">
        <v>5</v>
      </c>
      <c r="U70" s="184">
        <v>4</v>
      </c>
      <c r="V70" s="184">
        <v>0</v>
      </c>
      <c r="W70" s="184">
        <v>4</v>
      </c>
      <c r="X70" s="184">
        <v>9</v>
      </c>
      <c r="Y70" s="184">
        <v>5</v>
      </c>
      <c r="Z70" s="184">
        <v>14</v>
      </c>
      <c r="AA70" s="184">
        <v>3</v>
      </c>
      <c r="AB70" s="184">
        <v>4</v>
      </c>
      <c r="AC70" s="184">
        <v>7</v>
      </c>
      <c r="AD70" s="184">
        <v>4</v>
      </c>
      <c r="AE70" s="184">
        <v>3</v>
      </c>
      <c r="AF70" s="184">
        <v>7</v>
      </c>
      <c r="AG70" s="187">
        <v>2</v>
      </c>
      <c r="AH70" s="187">
        <v>4</v>
      </c>
      <c r="AI70" s="187">
        <v>6</v>
      </c>
      <c r="AJ70" s="195">
        <f t="shared" ref="AJ70:AJ103" si="15">AG70+AD70+X70+U70+R70</f>
        <v>19</v>
      </c>
      <c r="AK70" s="195">
        <f t="shared" ref="AK70:AK103" si="16">AH70+AE70+AB70+Y70+V70+S70</f>
        <v>21</v>
      </c>
      <c r="AL70" s="195">
        <f t="shared" ref="AL70:AL103" si="17">AK70+AJ70</f>
        <v>40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6">
        <f t="shared" ref="AV70:AV103" si="18">AS70+AP70+AM70</f>
        <v>0</v>
      </c>
      <c r="AW70" s="186">
        <f t="shared" ref="AW70:AW103" si="19">AT70+AN70</f>
        <v>0</v>
      </c>
      <c r="AX70" s="186">
        <f t="shared" ref="AX70:AX103" si="20">AV70+AW70</f>
        <v>0</v>
      </c>
      <c r="AY70" s="193">
        <f t="shared" si="11"/>
        <v>27</v>
      </c>
      <c r="AZ70" s="193">
        <f t="shared" si="11"/>
        <v>25</v>
      </c>
      <c r="BA70" s="193">
        <f t="shared" ref="BA70:BA103" si="21">AZ70+AY70</f>
        <v>52</v>
      </c>
    </row>
    <row r="71" spans="1:53" x14ac:dyDescent="0.6">
      <c r="A71" s="54">
        <v>67</v>
      </c>
      <c r="B71" s="2" t="s">
        <v>115</v>
      </c>
      <c r="C71" s="79"/>
      <c r="D71" s="79" t="s">
        <v>247</v>
      </c>
      <c r="E71" s="175"/>
      <c r="F71" s="191">
        <v>0</v>
      </c>
      <c r="G71" s="191">
        <v>0</v>
      </c>
      <c r="H71" s="191">
        <v>0</v>
      </c>
      <c r="I71" s="191">
        <v>2</v>
      </c>
      <c r="J71" s="191">
        <v>2</v>
      </c>
      <c r="K71" s="191">
        <v>4</v>
      </c>
      <c r="L71" s="191">
        <v>4</v>
      </c>
      <c r="M71" s="191">
        <v>4</v>
      </c>
      <c r="N71" s="191">
        <v>8</v>
      </c>
      <c r="O71" s="192">
        <f t="shared" si="12"/>
        <v>6</v>
      </c>
      <c r="P71" s="192">
        <f t="shared" si="13"/>
        <v>6</v>
      </c>
      <c r="Q71" s="192">
        <f t="shared" si="14"/>
        <v>12</v>
      </c>
      <c r="R71" s="184">
        <v>5</v>
      </c>
      <c r="S71" s="184">
        <v>2</v>
      </c>
      <c r="T71" s="184">
        <v>7</v>
      </c>
      <c r="U71" s="184">
        <v>3</v>
      </c>
      <c r="V71" s="184">
        <v>4</v>
      </c>
      <c r="W71" s="184">
        <v>7</v>
      </c>
      <c r="X71" s="184">
        <v>4</v>
      </c>
      <c r="Y71" s="184">
        <v>4</v>
      </c>
      <c r="Z71" s="184">
        <v>8</v>
      </c>
      <c r="AA71" s="184">
        <v>3</v>
      </c>
      <c r="AB71" s="184">
        <v>4</v>
      </c>
      <c r="AC71" s="184">
        <v>7</v>
      </c>
      <c r="AD71" s="184">
        <v>2</v>
      </c>
      <c r="AE71" s="184">
        <v>3</v>
      </c>
      <c r="AF71" s="184">
        <v>5</v>
      </c>
      <c r="AG71" s="187">
        <v>3</v>
      </c>
      <c r="AH71" s="187">
        <v>2</v>
      </c>
      <c r="AI71" s="187">
        <v>5</v>
      </c>
      <c r="AJ71" s="195">
        <f t="shared" si="15"/>
        <v>17</v>
      </c>
      <c r="AK71" s="195">
        <f t="shared" si="16"/>
        <v>19</v>
      </c>
      <c r="AL71" s="195">
        <f t="shared" si="17"/>
        <v>36</v>
      </c>
      <c r="AM71" s="185">
        <v>0</v>
      </c>
      <c r="AN71" s="185">
        <v>0</v>
      </c>
      <c r="AO71" s="185">
        <v>0</v>
      </c>
      <c r="AP71" s="185">
        <v>0</v>
      </c>
      <c r="AQ71" s="185">
        <v>0</v>
      </c>
      <c r="AR71" s="185">
        <v>0</v>
      </c>
      <c r="AS71" s="185">
        <v>0</v>
      </c>
      <c r="AT71" s="185">
        <v>0</v>
      </c>
      <c r="AU71" s="185">
        <v>0</v>
      </c>
      <c r="AV71" s="186">
        <f t="shared" si="18"/>
        <v>0</v>
      </c>
      <c r="AW71" s="186">
        <f t="shared" si="19"/>
        <v>0</v>
      </c>
      <c r="AX71" s="186">
        <f t="shared" si="20"/>
        <v>0</v>
      </c>
      <c r="AY71" s="193">
        <f t="shared" si="11"/>
        <v>23</v>
      </c>
      <c r="AZ71" s="193">
        <f t="shared" si="11"/>
        <v>25</v>
      </c>
      <c r="BA71" s="193">
        <f t="shared" si="21"/>
        <v>48</v>
      </c>
    </row>
    <row r="72" spans="1:53" x14ac:dyDescent="0.6">
      <c r="A72" s="54">
        <v>68</v>
      </c>
      <c r="B72" s="2" t="s">
        <v>116</v>
      </c>
      <c r="C72" s="79"/>
      <c r="D72" s="79" t="s">
        <v>247</v>
      </c>
      <c r="E72" s="175"/>
      <c r="F72" s="191">
        <v>0</v>
      </c>
      <c r="G72" s="191">
        <v>0</v>
      </c>
      <c r="H72" s="191">
        <v>0</v>
      </c>
      <c r="I72" s="191">
        <v>2</v>
      </c>
      <c r="J72" s="191">
        <v>2</v>
      </c>
      <c r="K72" s="191">
        <v>4</v>
      </c>
      <c r="L72" s="191">
        <v>6</v>
      </c>
      <c r="M72" s="191">
        <v>2</v>
      </c>
      <c r="N72" s="191">
        <v>8</v>
      </c>
      <c r="O72" s="192">
        <f t="shared" si="12"/>
        <v>8</v>
      </c>
      <c r="P72" s="192">
        <f t="shared" si="13"/>
        <v>4</v>
      </c>
      <c r="Q72" s="192">
        <f t="shared" si="14"/>
        <v>12</v>
      </c>
      <c r="R72" s="184">
        <v>4</v>
      </c>
      <c r="S72" s="184">
        <v>0</v>
      </c>
      <c r="T72" s="184">
        <v>4</v>
      </c>
      <c r="U72" s="184">
        <v>7</v>
      </c>
      <c r="V72" s="184">
        <v>1</v>
      </c>
      <c r="W72" s="184">
        <v>8</v>
      </c>
      <c r="X72" s="184">
        <v>0</v>
      </c>
      <c r="Y72" s="184">
        <v>7</v>
      </c>
      <c r="Z72" s="184">
        <v>7</v>
      </c>
      <c r="AA72" s="184">
        <v>3</v>
      </c>
      <c r="AB72" s="184">
        <v>4</v>
      </c>
      <c r="AC72" s="184">
        <v>7</v>
      </c>
      <c r="AD72" s="184">
        <v>8</v>
      </c>
      <c r="AE72" s="184">
        <v>5</v>
      </c>
      <c r="AF72" s="184">
        <v>13</v>
      </c>
      <c r="AG72" s="187">
        <v>5</v>
      </c>
      <c r="AH72" s="187">
        <v>3</v>
      </c>
      <c r="AI72" s="187">
        <v>8</v>
      </c>
      <c r="AJ72" s="195">
        <f t="shared" si="15"/>
        <v>24</v>
      </c>
      <c r="AK72" s="195">
        <f t="shared" si="16"/>
        <v>20</v>
      </c>
      <c r="AL72" s="195">
        <f t="shared" si="17"/>
        <v>44</v>
      </c>
      <c r="AM72" s="185">
        <v>0</v>
      </c>
      <c r="AN72" s="185">
        <v>0</v>
      </c>
      <c r="AO72" s="185">
        <v>0</v>
      </c>
      <c r="AP72" s="185">
        <v>0</v>
      </c>
      <c r="AQ72" s="185">
        <v>0</v>
      </c>
      <c r="AR72" s="185">
        <v>0</v>
      </c>
      <c r="AS72" s="185">
        <v>0</v>
      </c>
      <c r="AT72" s="185">
        <v>0</v>
      </c>
      <c r="AU72" s="185">
        <v>0</v>
      </c>
      <c r="AV72" s="186">
        <f t="shared" si="18"/>
        <v>0</v>
      </c>
      <c r="AW72" s="186">
        <f t="shared" si="19"/>
        <v>0</v>
      </c>
      <c r="AX72" s="186">
        <f t="shared" si="20"/>
        <v>0</v>
      </c>
      <c r="AY72" s="193">
        <f t="shared" si="11"/>
        <v>32</v>
      </c>
      <c r="AZ72" s="193">
        <f t="shared" si="11"/>
        <v>24</v>
      </c>
      <c r="BA72" s="193">
        <f t="shared" si="21"/>
        <v>56</v>
      </c>
    </row>
    <row r="73" spans="1:53" x14ac:dyDescent="0.6">
      <c r="A73" s="54">
        <v>69</v>
      </c>
      <c r="B73" s="2" t="s">
        <v>117</v>
      </c>
      <c r="C73" s="79"/>
      <c r="D73" s="79" t="s">
        <v>247</v>
      </c>
      <c r="E73" s="175"/>
      <c r="F73" s="191">
        <v>0</v>
      </c>
      <c r="G73" s="191">
        <v>0</v>
      </c>
      <c r="H73" s="191">
        <v>0</v>
      </c>
      <c r="I73" s="191">
        <v>15</v>
      </c>
      <c r="J73" s="191">
        <v>8</v>
      </c>
      <c r="K73" s="191">
        <v>23</v>
      </c>
      <c r="L73" s="191">
        <v>9</v>
      </c>
      <c r="M73" s="191">
        <v>5</v>
      </c>
      <c r="N73" s="191">
        <v>14</v>
      </c>
      <c r="O73" s="192">
        <f t="shared" si="12"/>
        <v>24</v>
      </c>
      <c r="P73" s="192">
        <f t="shared" si="13"/>
        <v>13</v>
      </c>
      <c r="Q73" s="192">
        <f t="shared" si="14"/>
        <v>37</v>
      </c>
      <c r="R73" s="184">
        <v>7</v>
      </c>
      <c r="S73" s="184">
        <v>6</v>
      </c>
      <c r="T73" s="184">
        <v>13</v>
      </c>
      <c r="U73" s="184">
        <v>10</v>
      </c>
      <c r="V73" s="184">
        <v>7</v>
      </c>
      <c r="W73" s="184">
        <v>17</v>
      </c>
      <c r="X73" s="184">
        <v>5</v>
      </c>
      <c r="Y73" s="184">
        <v>1</v>
      </c>
      <c r="Z73" s="184">
        <v>6</v>
      </c>
      <c r="AA73" s="184">
        <v>4</v>
      </c>
      <c r="AB73" s="184">
        <v>6</v>
      </c>
      <c r="AC73" s="184">
        <v>10</v>
      </c>
      <c r="AD73" s="184">
        <v>3</v>
      </c>
      <c r="AE73" s="184">
        <v>7</v>
      </c>
      <c r="AF73" s="184">
        <v>10</v>
      </c>
      <c r="AG73" s="187">
        <v>9</v>
      </c>
      <c r="AH73" s="187">
        <v>7</v>
      </c>
      <c r="AI73" s="187">
        <v>16</v>
      </c>
      <c r="AJ73" s="195">
        <f t="shared" si="15"/>
        <v>34</v>
      </c>
      <c r="AK73" s="195">
        <f t="shared" si="16"/>
        <v>34</v>
      </c>
      <c r="AL73" s="195">
        <f t="shared" si="17"/>
        <v>68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6">
        <f t="shared" si="18"/>
        <v>0</v>
      </c>
      <c r="AW73" s="186">
        <f t="shared" si="19"/>
        <v>0</v>
      </c>
      <c r="AX73" s="186">
        <f t="shared" si="20"/>
        <v>0</v>
      </c>
      <c r="AY73" s="193">
        <f t="shared" si="11"/>
        <v>58</v>
      </c>
      <c r="AZ73" s="193">
        <f t="shared" si="11"/>
        <v>47</v>
      </c>
      <c r="BA73" s="193">
        <f t="shared" si="21"/>
        <v>105</v>
      </c>
    </row>
    <row r="74" spans="1:53" x14ac:dyDescent="0.6">
      <c r="A74" s="54">
        <v>70</v>
      </c>
      <c r="B74" s="2" t="s">
        <v>118</v>
      </c>
      <c r="C74" s="79"/>
      <c r="D74" s="79" t="s">
        <v>247</v>
      </c>
      <c r="E74" s="175"/>
      <c r="F74" s="191">
        <v>0</v>
      </c>
      <c r="G74" s="191">
        <v>0</v>
      </c>
      <c r="H74" s="191">
        <v>0</v>
      </c>
      <c r="I74" s="191">
        <v>5</v>
      </c>
      <c r="J74" s="191">
        <v>0</v>
      </c>
      <c r="K74" s="191">
        <v>5</v>
      </c>
      <c r="L74" s="191">
        <v>3</v>
      </c>
      <c r="M74" s="191">
        <v>2</v>
      </c>
      <c r="N74" s="191">
        <v>5</v>
      </c>
      <c r="O74" s="192">
        <f t="shared" si="12"/>
        <v>8</v>
      </c>
      <c r="P74" s="192">
        <f t="shared" si="13"/>
        <v>2</v>
      </c>
      <c r="Q74" s="192">
        <f t="shared" si="14"/>
        <v>10</v>
      </c>
      <c r="R74" s="184">
        <v>5</v>
      </c>
      <c r="S74" s="184">
        <v>3</v>
      </c>
      <c r="T74" s="184">
        <v>8</v>
      </c>
      <c r="U74" s="184">
        <v>7</v>
      </c>
      <c r="V74" s="184">
        <v>6</v>
      </c>
      <c r="W74" s="184">
        <v>13</v>
      </c>
      <c r="X74" s="184">
        <v>6</v>
      </c>
      <c r="Y74" s="184">
        <v>5</v>
      </c>
      <c r="Z74" s="184">
        <v>11</v>
      </c>
      <c r="AA74" s="184">
        <v>3</v>
      </c>
      <c r="AB74" s="184">
        <v>4</v>
      </c>
      <c r="AC74" s="184">
        <v>7</v>
      </c>
      <c r="AD74" s="184">
        <v>9</v>
      </c>
      <c r="AE74" s="184">
        <v>7</v>
      </c>
      <c r="AF74" s="184">
        <v>16</v>
      </c>
      <c r="AG74" s="187">
        <v>4</v>
      </c>
      <c r="AH74" s="187">
        <v>2</v>
      </c>
      <c r="AI74" s="187">
        <v>6</v>
      </c>
      <c r="AJ74" s="195">
        <f t="shared" si="15"/>
        <v>31</v>
      </c>
      <c r="AK74" s="195">
        <f t="shared" si="16"/>
        <v>27</v>
      </c>
      <c r="AL74" s="195">
        <f t="shared" si="17"/>
        <v>58</v>
      </c>
      <c r="AM74" s="185">
        <v>6</v>
      </c>
      <c r="AN74" s="185">
        <v>9</v>
      </c>
      <c r="AO74" s="185">
        <v>15</v>
      </c>
      <c r="AP74" s="185">
        <v>4</v>
      </c>
      <c r="AQ74" s="185">
        <v>3</v>
      </c>
      <c r="AR74" s="185">
        <v>7</v>
      </c>
      <c r="AS74" s="185">
        <v>0</v>
      </c>
      <c r="AT74" s="185">
        <v>2</v>
      </c>
      <c r="AU74" s="185">
        <v>2</v>
      </c>
      <c r="AV74" s="186">
        <f t="shared" si="18"/>
        <v>10</v>
      </c>
      <c r="AW74" s="186">
        <f t="shared" si="19"/>
        <v>11</v>
      </c>
      <c r="AX74" s="186">
        <f t="shared" si="20"/>
        <v>21</v>
      </c>
      <c r="AY74" s="193">
        <f t="shared" si="11"/>
        <v>49</v>
      </c>
      <c r="AZ74" s="193">
        <f t="shared" si="11"/>
        <v>40</v>
      </c>
      <c r="BA74" s="193">
        <f t="shared" si="21"/>
        <v>89</v>
      </c>
    </row>
    <row r="75" spans="1:53" x14ac:dyDescent="0.6">
      <c r="A75" s="54">
        <v>71</v>
      </c>
      <c r="B75" s="2" t="s">
        <v>119</v>
      </c>
      <c r="C75" s="79"/>
      <c r="D75" s="79" t="s">
        <v>247</v>
      </c>
      <c r="E75" s="175"/>
      <c r="F75" s="191">
        <v>0</v>
      </c>
      <c r="G75" s="191">
        <v>0</v>
      </c>
      <c r="H75" s="191">
        <v>0</v>
      </c>
      <c r="I75" s="191">
        <v>3</v>
      </c>
      <c r="J75" s="191">
        <v>2</v>
      </c>
      <c r="K75" s="191">
        <v>5</v>
      </c>
      <c r="L75" s="191">
        <v>4</v>
      </c>
      <c r="M75" s="191">
        <v>3</v>
      </c>
      <c r="N75" s="191">
        <v>7</v>
      </c>
      <c r="O75" s="192">
        <f t="shared" si="12"/>
        <v>7</v>
      </c>
      <c r="P75" s="192">
        <f t="shared" si="13"/>
        <v>5</v>
      </c>
      <c r="Q75" s="192">
        <f t="shared" si="14"/>
        <v>12</v>
      </c>
      <c r="R75" s="184">
        <v>3</v>
      </c>
      <c r="S75" s="184">
        <v>2</v>
      </c>
      <c r="T75" s="184">
        <v>5</v>
      </c>
      <c r="U75" s="184">
        <v>1</v>
      </c>
      <c r="V75" s="184">
        <v>0</v>
      </c>
      <c r="W75" s="184">
        <v>1</v>
      </c>
      <c r="X75" s="184">
        <v>0</v>
      </c>
      <c r="Y75" s="184">
        <v>5</v>
      </c>
      <c r="Z75" s="184">
        <v>5</v>
      </c>
      <c r="AA75" s="184">
        <v>1</v>
      </c>
      <c r="AB75" s="184">
        <v>4</v>
      </c>
      <c r="AC75" s="184">
        <v>5</v>
      </c>
      <c r="AD75" s="184">
        <v>3</v>
      </c>
      <c r="AE75" s="184">
        <v>4</v>
      </c>
      <c r="AF75" s="184">
        <v>7</v>
      </c>
      <c r="AG75" s="187">
        <v>5</v>
      </c>
      <c r="AH75" s="187">
        <v>0</v>
      </c>
      <c r="AI75" s="187">
        <v>5</v>
      </c>
      <c r="AJ75" s="195">
        <f t="shared" si="15"/>
        <v>12</v>
      </c>
      <c r="AK75" s="195">
        <f t="shared" si="16"/>
        <v>15</v>
      </c>
      <c r="AL75" s="195">
        <f t="shared" si="17"/>
        <v>27</v>
      </c>
      <c r="AM75" s="185">
        <v>0</v>
      </c>
      <c r="AN75" s="185">
        <v>0</v>
      </c>
      <c r="AO75" s="185">
        <v>0</v>
      </c>
      <c r="AP75" s="185">
        <v>0</v>
      </c>
      <c r="AQ75" s="185">
        <v>0</v>
      </c>
      <c r="AR75" s="185">
        <v>0</v>
      </c>
      <c r="AS75" s="185">
        <v>0</v>
      </c>
      <c r="AT75" s="185">
        <v>0</v>
      </c>
      <c r="AU75" s="185">
        <v>0</v>
      </c>
      <c r="AV75" s="186">
        <f t="shared" si="18"/>
        <v>0</v>
      </c>
      <c r="AW75" s="186">
        <f t="shared" si="19"/>
        <v>0</v>
      </c>
      <c r="AX75" s="186">
        <f t="shared" si="20"/>
        <v>0</v>
      </c>
      <c r="AY75" s="193">
        <f t="shared" si="11"/>
        <v>19</v>
      </c>
      <c r="AZ75" s="193">
        <f t="shared" si="11"/>
        <v>20</v>
      </c>
      <c r="BA75" s="193">
        <f t="shared" si="21"/>
        <v>39</v>
      </c>
    </row>
    <row r="76" spans="1:53" x14ac:dyDescent="0.6">
      <c r="A76" s="54">
        <v>72</v>
      </c>
      <c r="B76" s="2" t="s">
        <v>215</v>
      </c>
      <c r="C76" s="79"/>
      <c r="D76" s="79" t="s">
        <v>247</v>
      </c>
      <c r="E76" s="175"/>
      <c r="F76" s="191">
        <v>0</v>
      </c>
      <c r="G76" s="191">
        <v>0</v>
      </c>
      <c r="H76" s="191">
        <v>0</v>
      </c>
      <c r="I76" s="191">
        <v>1</v>
      </c>
      <c r="J76" s="191">
        <v>6</v>
      </c>
      <c r="K76" s="191">
        <v>7</v>
      </c>
      <c r="L76" s="191">
        <v>2</v>
      </c>
      <c r="M76" s="191">
        <v>1</v>
      </c>
      <c r="N76" s="191">
        <v>3</v>
      </c>
      <c r="O76" s="192">
        <f t="shared" si="12"/>
        <v>3</v>
      </c>
      <c r="P76" s="192">
        <f t="shared" si="13"/>
        <v>7</v>
      </c>
      <c r="Q76" s="192">
        <f t="shared" si="14"/>
        <v>10</v>
      </c>
      <c r="R76" s="184">
        <v>3</v>
      </c>
      <c r="S76" s="184">
        <v>0</v>
      </c>
      <c r="T76" s="184">
        <v>3</v>
      </c>
      <c r="U76" s="184">
        <v>2</v>
      </c>
      <c r="V76" s="184">
        <v>3</v>
      </c>
      <c r="W76" s="184">
        <v>5</v>
      </c>
      <c r="X76" s="184">
        <v>2</v>
      </c>
      <c r="Y76" s="184">
        <v>2</v>
      </c>
      <c r="Z76" s="184">
        <v>4</v>
      </c>
      <c r="AA76" s="184">
        <v>0</v>
      </c>
      <c r="AB76" s="184">
        <v>1</v>
      </c>
      <c r="AC76" s="184">
        <v>1</v>
      </c>
      <c r="AD76" s="184">
        <v>2</v>
      </c>
      <c r="AE76" s="184">
        <v>2</v>
      </c>
      <c r="AF76" s="184">
        <v>4</v>
      </c>
      <c r="AG76" s="187">
        <v>2</v>
      </c>
      <c r="AH76" s="187">
        <v>1</v>
      </c>
      <c r="AI76" s="187">
        <v>3</v>
      </c>
      <c r="AJ76" s="195">
        <f t="shared" si="15"/>
        <v>11</v>
      </c>
      <c r="AK76" s="195">
        <f t="shared" si="16"/>
        <v>9</v>
      </c>
      <c r="AL76" s="195">
        <f t="shared" si="17"/>
        <v>20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6">
        <f t="shared" si="18"/>
        <v>0</v>
      </c>
      <c r="AW76" s="186">
        <f t="shared" si="19"/>
        <v>0</v>
      </c>
      <c r="AX76" s="186">
        <f t="shared" si="20"/>
        <v>0</v>
      </c>
      <c r="AY76" s="193">
        <f t="shared" si="11"/>
        <v>14</v>
      </c>
      <c r="AZ76" s="193">
        <f t="shared" si="11"/>
        <v>16</v>
      </c>
      <c r="BA76" s="193">
        <f t="shared" si="21"/>
        <v>30</v>
      </c>
    </row>
    <row r="77" spans="1:53" x14ac:dyDescent="0.6">
      <c r="A77" s="54">
        <v>73</v>
      </c>
      <c r="B77" s="2" t="s">
        <v>120</v>
      </c>
      <c r="C77" s="79"/>
      <c r="D77" s="79" t="s">
        <v>247</v>
      </c>
      <c r="E77" s="175"/>
      <c r="F77" s="191">
        <v>0</v>
      </c>
      <c r="G77" s="191">
        <v>0</v>
      </c>
      <c r="H77" s="191">
        <v>0</v>
      </c>
      <c r="I77" s="191">
        <v>6</v>
      </c>
      <c r="J77" s="191">
        <v>8</v>
      </c>
      <c r="K77" s="191">
        <v>14</v>
      </c>
      <c r="L77" s="191">
        <v>6</v>
      </c>
      <c r="M77" s="191">
        <v>4</v>
      </c>
      <c r="N77" s="191">
        <v>10</v>
      </c>
      <c r="O77" s="192">
        <f t="shared" si="12"/>
        <v>12</v>
      </c>
      <c r="P77" s="192">
        <f t="shared" si="13"/>
        <v>12</v>
      </c>
      <c r="Q77" s="192">
        <f t="shared" si="14"/>
        <v>24</v>
      </c>
      <c r="R77" s="184">
        <v>6</v>
      </c>
      <c r="S77" s="184">
        <v>4</v>
      </c>
      <c r="T77" s="184">
        <v>10</v>
      </c>
      <c r="U77" s="184">
        <v>8</v>
      </c>
      <c r="V77" s="184">
        <v>4</v>
      </c>
      <c r="W77" s="184">
        <v>12</v>
      </c>
      <c r="X77" s="184">
        <v>8</v>
      </c>
      <c r="Y77" s="184">
        <v>9</v>
      </c>
      <c r="Z77" s="184">
        <v>17</v>
      </c>
      <c r="AA77" s="184">
        <v>9</v>
      </c>
      <c r="AB77" s="184">
        <v>7</v>
      </c>
      <c r="AC77" s="184">
        <v>16</v>
      </c>
      <c r="AD77" s="184">
        <v>7</v>
      </c>
      <c r="AE77" s="184">
        <v>8</v>
      </c>
      <c r="AF77" s="184">
        <v>15</v>
      </c>
      <c r="AG77" s="187">
        <v>9</v>
      </c>
      <c r="AH77" s="187">
        <v>8</v>
      </c>
      <c r="AI77" s="187">
        <v>17</v>
      </c>
      <c r="AJ77" s="195">
        <f t="shared" si="15"/>
        <v>38</v>
      </c>
      <c r="AK77" s="195">
        <f t="shared" si="16"/>
        <v>40</v>
      </c>
      <c r="AL77" s="195">
        <f t="shared" si="17"/>
        <v>78</v>
      </c>
      <c r="AM77" s="185">
        <v>10</v>
      </c>
      <c r="AN77" s="185">
        <v>3</v>
      </c>
      <c r="AO77" s="185">
        <v>13</v>
      </c>
      <c r="AP77" s="185">
        <v>13</v>
      </c>
      <c r="AQ77" s="185">
        <v>3</v>
      </c>
      <c r="AR77" s="185">
        <v>16</v>
      </c>
      <c r="AS77" s="185">
        <v>7</v>
      </c>
      <c r="AT77" s="185">
        <v>5</v>
      </c>
      <c r="AU77" s="185">
        <v>12</v>
      </c>
      <c r="AV77" s="186">
        <f t="shared" si="18"/>
        <v>30</v>
      </c>
      <c r="AW77" s="186">
        <f t="shared" si="19"/>
        <v>8</v>
      </c>
      <c r="AX77" s="186">
        <f t="shared" si="20"/>
        <v>38</v>
      </c>
      <c r="AY77" s="193">
        <f t="shared" si="11"/>
        <v>80</v>
      </c>
      <c r="AZ77" s="193">
        <f t="shared" si="11"/>
        <v>60</v>
      </c>
      <c r="BA77" s="193">
        <f t="shared" si="21"/>
        <v>140</v>
      </c>
    </row>
    <row r="78" spans="1:53" x14ac:dyDescent="0.6">
      <c r="A78" s="54">
        <v>74</v>
      </c>
      <c r="B78" s="2" t="s">
        <v>121</v>
      </c>
      <c r="C78" s="79"/>
      <c r="D78" s="79" t="s">
        <v>247</v>
      </c>
      <c r="E78" s="175"/>
      <c r="F78" s="191">
        <v>0</v>
      </c>
      <c r="G78" s="191">
        <v>0</v>
      </c>
      <c r="H78" s="191">
        <v>0</v>
      </c>
      <c r="I78" s="191">
        <v>6</v>
      </c>
      <c r="J78" s="191">
        <v>6</v>
      </c>
      <c r="K78" s="191">
        <v>12</v>
      </c>
      <c r="L78" s="191">
        <v>7</v>
      </c>
      <c r="M78" s="191">
        <v>5</v>
      </c>
      <c r="N78" s="191">
        <v>12</v>
      </c>
      <c r="O78" s="192">
        <f t="shared" si="12"/>
        <v>13</v>
      </c>
      <c r="P78" s="192">
        <f t="shared" si="13"/>
        <v>11</v>
      </c>
      <c r="Q78" s="192">
        <f t="shared" si="14"/>
        <v>24</v>
      </c>
      <c r="R78" s="184">
        <v>4</v>
      </c>
      <c r="S78" s="184">
        <v>2</v>
      </c>
      <c r="T78" s="184">
        <v>6</v>
      </c>
      <c r="U78" s="184">
        <v>4</v>
      </c>
      <c r="V78" s="184">
        <v>5</v>
      </c>
      <c r="W78" s="184">
        <v>9</v>
      </c>
      <c r="X78" s="184">
        <v>5</v>
      </c>
      <c r="Y78" s="184">
        <v>2</v>
      </c>
      <c r="Z78" s="184">
        <v>7</v>
      </c>
      <c r="AA78" s="184">
        <v>2</v>
      </c>
      <c r="AB78" s="184">
        <v>3</v>
      </c>
      <c r="AC78" s="184">
        <v>5</v>
      </c>
      <c r="AD78" s="184">
        <v>4</v>
      </c>
      <c r="AE78" s="184">
        <v>8</v>
      </c>
      <c r="AF78" s="184">
        <v>12</v>
      </c>
      <c r="AG78" s="187">
        <v>6</v>
      </c>
      <c r="AH78" s="187">
        <v>5</v>
      </c>
      <c r="AI78" s="187">
        <v>11</v>
      </c>
      <c r="AJ78" s="195">
        <f t="shared" si="15"/>
        <v>23</v>
      </c>
      <c r="AK78" s="195">
        <f t="shared" si="16"/>
        <v>25</v>
      </c>
      <c r="AL78" s="195">
        <f t="shared" si="17"/>
        <v>48</v>
      </c>
      <c r="AM78" s="185">
        <v>0</v>
      </c>
      <c r="AN78" s="185">
        <v>0</v>
      </c>
      <c r="AO78" s="185">
        <v>0</v>
      </c>
      <c r="AP78" s="185">
        <v>0</v>
      </c>
      <c r="AQ78" s="185">
        <v>0</v>
      </c>
      <c r="AR78" s="185">
        <v>0</v>
      </c>
      <c r="AS78" s="185">
        <v>3</v>
      </c>
      <c r="AT78" s="185">
        <v>3</v>
      </c>
      <c r="AU78" s="185">
        <v>6</v>
      </c>
      <c r="AV78" s="186">
        <f t="shared" si="18"/>
        <v>3</v>
      </c>
      <c r="AW78" s="186">
        <f t="shared" si="19"/>
        <v>3</v>
      </c>
      <c r="AX78" s="186">
        <f t="shared" si="20"/>
        <v>6</v>
      </c>
      <c r="AY78" s="193">
        <f t="shared" si="11"/>
        <v>39</v>
      </c>
      <c r="AZ78" s="193">
        <f t="shared" si="11"/>
        <v>39</v>
      </c>
      <c r="BA78" s="193">
        <f t="shared" si="21"/>
        <v>78</v>
      </c>
    </row>
    <row r="79" spans="1:53" x14ac:dyDescent="0.6">
      <c r="A79" s="54">
        <v>75</v>
      </c>
      <c r="B79" s="2" t="s">
        <v>122</v>
      </c>
      <c r="C79" s="79"/>
      <c r="D79" s="79" t="s">
        <v>247</v>
      </c>
      <c r="E79" s="175"/>
      <c r="F79" s="191">
        <v>0</v>
      </c>
      <c r="G79" s="191">
        <v>0</v>
      </c>
      <c r="H79" s="191">
        <v>0</v>
      </c>
      <c r="I79" s="191">
        <v>5</v>
      </c>
      <c r="J79" s="191">
        <v>8</v>
      </c>
      <c r="K79" s="191">
        <v>13</v>
      </c>
      <c r="L79" s="191">
        <v>7</v>
      </c>
      <c r="M79" s="191">
        <v>8</v>
      </c>
      <c r="N79" s="191">
        <v>15</v>
      </c>
      <c r="O79" s="192">
        <f t="shared" si="12"/>
        <v>12</v>
      </c>
      <c r="P79" s="192">
        <f t="shared" si="13"/>
        <v>16</v>
      </c>
      <c r="Q79" s="192">
        <f t="shared" si="14"/>
        <v>28</v>
      </c>
      <c r="R79" s="184">
        <v>7</v>
      </c>
      <c r="S79" s="184">
        <v>3</v>
      </c>
      <c r="T79" s="184">
        <v>10</v>
      </c>
      <c r="U79" s="184">
        <v>10</v>
      </c>
      <c r="V79" s="184">
        <v>8</v>
      </c>
      <c r="W79" s="184">
        <v>18</v>
      </c>
      <c r="X79" s="184">
        <v>10</v>
      </c>
      <c r="Y79" s="184">
        <v>2</v>
      </c>
      <c r="Z79" s="184">
        <v>12</v>
      </c>
      <c r="AA79" s="184">
        <v>6</v>
      </c>
      <c r="AB79" s="184">
        <v>4</v>
      </c>
      <c r="AC79" s="184">
        <v>10</v>
      </c>
      <c r="AD79" s="184">
        <v>7</v>
      </c>
      <c r="AE79" s="184">
        <v>5</v>
      </c>
      <c r="AF79" s="184">
        <v>12</v>
      </c>
      <c r="AG79" s="187">
        <v>6</v>
      </c>
      <c r="AH79" s="187">
        <v>6</v>
      </c>
      <c r="AI79" s="187">
        <v>12</v>
      </c>
      <c r="AJ79" s="195">
        <f t="shared" si="15"/>
        <v>40</v>
      </c>
      <c r="AK79" s="195">
        <f t="shared" si="16"/>
        <v>28</v>
      </c>
      <c r="AL79" s="195">
        <f t="shared" si="17"/>
        <v>68</v>
      </c>
      <c r="AM79" s="185">
        <v>8</v>
      </c>
      <c r="AN79" s="185">
        <v>5</v>
      </c>
      <c r="AO79" s="185">
        <v>13</v>
      </c>
      <c r="AP79" s="185">
        <v>7</v>
      </c>
      <c r="AQ79" s="185">
        <v>4</v>
      </c>
      <c r="AR79" s="185">
        <v>11</v>
      </c>
      <c r="AS79" s="185">
        <v>11</v>
      </c>
      <c r="AT79" s="185">
        <v>10</v>
      </c>
      <c r="AU79" s="185">
        <v>21</v>
      </c>
      <c r="AV79" s="186">
        <f t="shared" si="18"/>
        <v>26</v>
      </c>
      <c r="AW79" s="186">
        <f t="shared" si="19"/>
        <v>15</v>
      </c>
      <c r="AX79" s="186">
        <f t="shared" si="20"/>
        <v>41</v>
      </c>
      <c r="AY79" s="193">
        <f t="shared" si="11"/>
        <v>78</v>
      </c>
      <c r="AZ79" s="193">
        <f t="shared" si="11"/>
        <v>59</v>
      </c>
      <c r="BA79" s="193">
        <f t="shared" si="21"/>
        <v>137</v>
      </c>
    </row>
    <row r="80" spans="1:53" x14ac:dyDescent="0.6">
      <c r="A80" s="54">
        <v>76</v>
      </c>
      <c r="B80" s="2" t="s">
        <v>123</v>
      </c>
      <c r="C80" s="79"/>
      <c r="D80" s="79" t="s">
        <v>247</v>
      </c>
      <c r="E80" s="175"/>
      <c r="F80" s="191">
        <v>0</v>
      </c>
      <c r="G80" s="191">
        <v>0</v>
      </c>
      <c r="H80" s="191">
        <v>0</v>
      </c>
      <c r="I80" s="191">
        <v>2</v>
      </c>
      <c r="J80" s="191">
        <v>3</v>
      </c>
      <c r="K80" s="191">
        <v>5</v>
      </c>
      <c r="L80" s="191">
        <v>4</v>
      </c>
      <c r="M80" s="191">
        <v>3</v>
      </c>
      <c r="N80" s="191">
        <v>7</v>
      </c>
      <c r="O80" s="192">
        <f t="shared" si="12"/>
        <v>6</v>
      </c>
      <c r="P80" s="192">
        <f t="shared" si="13"/>
        <v>6</v>
      </c>
      <c r="Q80" s="192">
        <f t="shared" si="14"/>
        <v>12</v>
      </c>
      <c r="R80" s="184">
        <v>3</v>
      </c>
      <c r="S80" s="184">
        <v>4</v>
      </c>
      <c r="T80" s="184">
        <v>7</v>
      </c>
      <c r="U80" s="184">
        <v>6</v>
      </c>
      <c r="V80" s="184">
        <v>2</v>
      </c>
      <c r="W80" s="184">
        <v>8</v>
      </c>
      <c r="X80" s="184">
        <v>2</v>
      </c>
      <c r="Y80" s="184">
        <v>4</v>
      </c>
      <c r="Z80" s="184">
        <v>6</v>
      </c>
      <c r="AA80" s="184">
        <v>4</v>
      </c>
      <c r="AB80" s="184">
        <v>3</v>
      </c>
      <c r="AC80" s="184">
        <v>7</v>
      </c>
      <c r="AD80" s="184">
        <v>5</v>
      </c>
      <c r="AE80" s="184">
        <v>3</v>
      </c>
      <c r="AF80" s="184">
        <v>8</v>
      </c>
      <c r="AG80" s="187">
        <v>5</v>
      </c>
      <c r="AH80" s="187">
        <v>4</v>
      </c>
      <c r="AI80" s="187">
        <v>9</v>
      </c>
      <c r="AJ80" s="195">
        <f t="shared" si="15"/>
        <v>21</v>
      </c>
      <c r="AK80" s="195">
        <f t="shared" si="16"/>
        <v>20</v>
      </c>
      <c r="AL80" s="195">
        <f t="shared" si="17"/>
        <v>41</v>
      </c>
      <c r="AM80" s="185">
        <v>6</v>
      </c>
      <c r="AN80" s="185">
        <v>3</v>
      </c>
      <c r="AO80" s="185">
        <v>9</v>
      </c>
      <c r="AP80" s="185">
        <v>8</v>
      </c>
      <c r="AQ80" s="185">
        <v>2</v>
      </c>
      <c r="AR80" s="185">
        <v>10</v>
      </c>
      <c r="AS80" s="185">
        <v>5</v>
      </c>
      <c r="AT80" s="185">
        <v>4</v>
      </c>
      <c r="AU80" s="185">
        <v>9</v>
      </c>
      <c r="AV80" s="186">
        <f t="shared" si="18"/>
        <v>19</v>
      </c>
      <c r="AW80" s="186">
        <f t="shared" si="19"/>
        <v>7</v>
      </c>
      <c r="AX80" s="186">
        <f t="shared" si="20"/>
        <v>26</v>
      </c>
      <c r="AY80" s="193">
        <f t="shared" si="11"/>
        <v>46</v>
      </c>
      <c r="AZ80" s="193">
        <f t="shared" si="11"/>
        <v>33</v>
      </c>
      <c r="BA80" s="193">
        <f t="shared" si="21"/>
        <v>79</v>
      </c>
    </row>
    <row r="81" spans="1:53" x14ac:dyDescent="0.6">
      <c r="A81" s="54">
        <v>77</v>
      </c>
      <c r="B81" s="2" t="s">
        <v>124</v>
      </c>
      <c r="C81" s="79"/>
      <c r="D81" s="79" t="s">
        <v>247</v>
      </c>
      <c r="E81" s="175"/>
      <c r="F81" s="191">
        <v>0</v>
      </c>
      <c r="G81" s="191">
        <v>0</v>
      </c>
      <c r="H81" s="191">
        <v>0</v>
      </c>
      <c r="I81" s="191">
        <v>12</v>
      </c>
      <c r="J81" s="191">
        <v>7</v>
      </c>
      <c r="K81" s="191">
        <v>19</v>
      </c>
      <c r="L81" s="191">
        <v>10</v>
      </c>
      <c r="M81" s="191">
        <v>10</v>
      </c>
      <c r="N81" s="191">
        <v>20</v>
      </c>
      <c r="O81" s="192">
        <f t="shared" si="12"/>
        <v>22</v>
      </c>
      <c r="P81" s="192">
        <f t="shared" si="13"/>
        <v>17</v>
      </c>
      <c r="Q81" s="192">
        <f t="shared" si="14"/>
        <v>39</v>
      </c>
      <c r="R81" s="184">
        <v>9</v>
      </c>
      <c r="S81" s="184">
        <v>11</v>
      </c>
      <c r="T81" s="184">
        <v>20</v>
      </c>
      <c r="U81" s="184">
        <v>7</v>
      </c>
      <c r="V81" s="184">
        <v>8</v>
      </c>
      <c r="W81" s="184">
        <v>15</v>
      </c>
      <c r="X81" s="184">
        <v>8</v>
      </c>
      <c r="Y81" s="184">
        <v>9</v>
      </c>
      <c r="Z81" s="184">
        <v>17</v>
      </c>
      <c r="AA81" s="184">
        <v>11</v>
      </c>
      <c r="AB81" s="184">
        <v>7</v>
      </c>
      <c r="AC81" s="184">
        <v>18</v>
      </c>
      <c r="AD81" s="184">
        <v>9</v>
      </c>
      <c r="AE81" s="184">
        <v>7</v>
      </c>
      <c r="AF81" s="184">
        <v>16</v>
      </c>
      <c r="AG81" s="187">
        <v>11</v>
      </c>
      <c r="AH81" s="187">
        <v>6</v>
      </c>
      <c r="AI81" s="187">
        <v>17</v>
      </c>
      <c r="AJ81" s="195">
        <f t="shared" si="15"/>
        <v>44</v>
      </c>
      <c r="AK81" s="195">
        <f t="shared" si="16"/>
        <v>48</v>
      </c>
      <c r="AL81" s="195">
        <f t="shared" si="17"/>
        <v>92</v>
      </c>
      <c r="AM81" s="185">
        <v>4</v>
      </c>
      <c r="AN81" s="185">
        <v>7</v>
      </c>
      <c r="AO81" s="185">
        <v>11</v>
      </c>
      <c r="AP81" s="185">
        <v>5</v>
      </c>
      <c r="AQ81" s="185">
        <v>7</v>
      </c>
      <c r="AR81" s="185">
        <v>12</v>
      </c>
      <c r="AS81" s="185">
        <v>7</v>
      </c>
      <c r="AT81" s="185">
        <v>0</v>
      </c>
      <c r="AU81" s="185">
        <v>7</v>
      </c>
      <c r="AV81" s="186">
        <f t="shared" si="18"/>
        <v>16</v>
      </c>
      <c r="AW81" s="186">
        <f t="shared" si="19"/>
        <v>7</v>
      </c>
      <c r="AX81" s="186">
        <f t="shared" si="20"/>
        <v>23</v>
      </c>
      <c r="AY81" s="193">
        <f t="shared" si="11"/>
        <v>82</v>
      </c>
      <c r="AZ81" s="193">
        <f t="shared" si="11"/>
        <v>72</v>
      </c>
      <c r="BA81" s="193">
        <f t="shared" si="21"/>
        <v>154</v>
      </c>
    </row>
    <row r="82" spans="1:53" x14ac:dyDescent="0.6">
      <c r="A82" s="54">
        <v>78</v>
      </c>
      <c r="B82" s="2" t="s">
        <v>125</v>
      </c>
      <c r="C82" s="79"/>
      <c r="D82" s="79" t="s">
        <v>247</v>
      </c>
      <c r="E82" s="175"/>
      <c r="F82" s="191">
        <v>0</v>
      </c>
      <c r="G82" s="191">
        <v>0</v>
      </c>
      <c r="H82" s="191">
        <v>0</v>
      </c>
      <c r="I82" s="191">
        <v>2</v>
      </c>
      <c r="J82" s="191">
        <v>1</v>
      </c>
      <c r="K82" s="191">
        <v>3</v>
      </c>
      <c r="L82" s="191">
        <v>2</v>
      </c>
      <c r="M82" s="191">
        <v>2</v>
      </c>
      <c r="N82" s="191">
        <v>4</v>
      </c>
      <c r="O82" s="192">
        <f t="shared" si="12"/>
        <v>4</v>
      </c>
      <c r="P82" s="192">
        <f t="shared" si="13"/>
        <v>3</v>
      </c>
      <c r="Q82" s="192">
        <f t="shared" si="14"/>
        <v>7</v>
      </c>
      <c r="R82" s="184">
        <v>1</v>
      </c>
      <c r="S82" s="184">
        <v>2</v>
      </c>
      <c r="T82" s="184">
        <v>3</v>
      </c>
      <c r="U82" s="184">
        <v>2</v>
      </c>
      <c r="V82" s="184">
        <v>2</v>
      </c>
      <c r="W82" s="184">
        <v>4</v>
      </c>
      <c r="X82" s="184">
        <v>1</v>
      </c>
      <c r="Y82" s="184">
        <v>3</v>
      </c>
      <c r="Z82" s="184">
        <v>4</v>
      </c>
      <c r="AA82" s="184">
        <v>3</v>
      </c>
      <c r="AB82" s="184">
        <v>1</v>
      </c>
      <c r="AC82" s="184">
        <v>4</v>
      </c>
      <c r="AD82" s="184">
        <v>3</v>
      </c>
      <c r="AE82" s="184">
        <v>7</v>
      </c>
      <c r="AF82" s="184">
        <v>10</v>
      </c>
      <c r="AG82" s="187">
        <v>4</v>
      </c>
      <c r="AH82" s="187">
        <v>2</v>
      </c>
      <c r="AI82" s="187">
        <v>6</v>
      </c>
      <c r="AJ82" s="195">
        <f t="shared" si="15"/>
        <v>11</v>
      </c>
      <c r="AK82" s="195">
        <f t="shared" si="16"/>
        <v>17</v>
      </c>
      <c r="AL82" s="195">
        <f t="shared" si="17"/>
        <v>28</v>
      </c>
      <c r="AM82" s="185">
        <v>0</v>
      </c>
      <c r="AN82" s="185">
        <v>0</v>
      </c>
      <c r="AO82" s="185">
        <v>0</v>
      </c>
      <c r="AP82" s="185">
        <v>0</v>
      </c>
      <c r="AQ82" s="185">
        <v>0</v>
      </c>
      <c r="AR82" s="185">
        <v>0</v>
      </c>
      <c r="AS82" s="185">
        <v>0</v>
      </c>
      <c r="AT82" s="185">
        <v>0</v>
      </c>
      <c r="AU82" s="185">
        <v>0</v>
      </c>
      <c r="AV82" s="186">
        <f t="shared" si="18"/>
        <v>0</v>
      </c>
      <c r="AW82" s="186">
        <f t="shared" si="19"/>
        <v>0</v>
      </c>
      <c r="AX82" s="186">
        <f t="shared" si="20"/>
        <v>0</v>
      </c>
      <c r="AY82" s="193">
        <f t="shared" si="11"/>
        <v>15</v>
      </c>
      <c r="AZ82" s="193">
        <f t="shared" si="11"/>
        <v>20</v>
      </c>
      <c r="BA82" s="193">
        <f t="shared" si="21"/>
        <v>35</v>
      </c>
    </row>
    <row r="83" spans="1:53" x14ac:dyDescent="0.6">
      <c r="A83" s="54">
        <v>79</v>
      </c>
      <c r="B83" s="2" t="s">
        <v>126</v>
      </c>
      <c r="C83" s="79"/>
      <c r="D83" s="79" t="s">
        <v>247</v>
      </c>
      <c r="E83" s="175"/>
      <c r="F83" s="191">
        <v>0</v>
      </c>
      <c r="G83" s="191">
        <v>0</v>
      </c>
      <c r="H83" s="191">
        <v>0</v>
      </c>
      <c r="I83" s="191">
        <v>2</v>
      </c>
      <c r="J83" s="191">
        <v>8</v>
      </c>
      <c r="K83" s="191">
        <v>10</v>
      </c>
      <c r="L83" s="191">
        <v>7</v>
      </c>
      <c r="M83" s="191">
        <v>6</v>
      </c>
      <c r="N83" s="191">
        <v>13</v>
      </c>
      <c r="O83" s="192">
        <f t="shared" si="12"/>
        <v>9</v>
      </c>
      <c r="P83" s="192">
        <f t="shared" si="13"/>
        <v>14</v>
      </c>
      <c r="Q83" s="192">
        <f t="shared" si="14"/>
        <v>23</v>
      </c>
      <c r="R83" s="184">
        <v>6</v>
      </c>
      <c r="S83" s="184">
        <v>2</v>
      </c>
      <c r="T83" s="184">
        <v>8</v>
      </c>
      <c r="U83" s="184">
        <v>8</v>
      </c>
      <c r="V83" s="184">
        <v>3</v>
      </c>
      <c r="W83" s="184">
        <v>11</v>
      </c>
      <c r="X83" s="184">
        <v>10</v>
      </c>
      <c r="Y83" s="184">
        <v>6</v>
      </c>
      <c r="Z83" s="184">
        <v>16</v>
      </c>
      <c r="AA83" s="184">
        <v>7</v>
      </c>
      <c r="AB83" s="184">
        <v>4</v>
      </c>
      <c r="AC83" s="184">
        <v>11</v>
      </c>
      <c r="AD83" s="184">
        <v>12</v>
      </c>
      <c r="AE83" s="184">
        <v>5</v>
      </c>
      <c r="AF83" s="184">
        <v>17</v>
      </c>
      <c r="AG83" s="187">
        <v>7</v>
      </c>
      <c r="AH83" s="187">
        <v>6</v>
      </c>
      <c r="AI83" s="187">
        <v>13</v>
      </c>
      <c r="AJ83" s="195">
        <f t="shared" si="15"/>
        <v>43</v>
      </c>
      <c r="AK83" s="195">
        <f t="shared" si="16"/>
        <v>26</v>
      </c>
      <c r="AL83" s="195">
        <f t="shared" si="17"/>
        <v>69</v>
      </c>
      <c r="AM83" s="185">
        <v>5</v>
      </c>
      <c r="AN83" s="185">
        <v>5</v>
      </c>
      <c r="AO83" s="185">
        <v>10</v>
      </c>
      <c r="AP83" s="185">
        <v>4</v>
      </c>
      <c r="AQ83" s="185">
        <v>5</v>
      </c>
      <c r="AR83" s="185">
        <v>9</v>
      </c>
      <c r="AS83" s="185">
        <v>7</v>
      </c>
      <c r="AT83" s="185">
        <v>6</v>
      </c>
      <c r="AU83" s="185">
        <v>13</v>
      </c>
      <c r="AV83" s="186">
        <f t="shared" si="18"/>
        <v>16</v>
      </c>
      <c r="AW83" s="186">
        <f t="shared" si="19"/>
        <v>11</v>
      </c>
      <c r="AX83" s="186">
        <f t="shared" si="20"/>
        <v>27</v>
      </c>
      <c r="AY83" s="193">
        <f t="shared" si="11"/>
        <v>68</v>
      </c>
      <c r="AZ83" s="193">
        <f t="shared" si="11"/>
        <v>51</v>
      </c>
      <c r="BA83" s="193">
        <f t="shared" si="21"/>
        <v>119</v>
      </c>
    </row>
    <row r="84" spans="1:53" x14ac:dyDescent="0.6">
      <c r="A84" s="54">
        <v>80</v>
      </c>
      <c r="B84" s="2" t="s">
        <v>127</v>
      </c>
      <c r="C84" s="79"/>
      <c r="D84" s="79" t="s">
        <v>247</v>
      </c>
      <c r="E84" s="175"/>
      <c r="F84" s="191">
        <v>0</v>
      </c>
      <c r="G84" s="191">
        <v>0</v>
      </c>
      <c r="H84" s="191">
        <v>0</v>
      </c>
      <c r="I84" s="191">
        <v>5</v>
      </c>
      <c r="J84" s="191">
        <v>4</v>
      </c>
      <c r="K84" s="191">
        <v>9</v>
      </c>
      <c r="L84" s="191">
        <v>0</v>
      </c>
      <c r="M84" s="191">
        <v>4</v>
      </c>
      <c r="N84" s="191">
        <v>4</v>
      </c>
      <c r="O84" s="192">
        <f t="shared" si="12"/>
        <v>5</v>
      </c>
      <c r="P84" s="192">
        <f t="shared" si="13"/>
        <v>8</v>
      </c>
      <c r="Q84" s="192">
        <f t="shared" si="14"/>
        <v>13</v>
      </c>
      <c r="R84" s="184">
        <v>4</v>
      </c>
      <c r="S84" s="184">
        <v>2</v>
      </c>
      <c r="T84" s="184">
        <v>6</v>
      </c>
      <c r="U84" s="184">
        <v>9</v>
      </c>
      <c r="V84" s="184">
        <v>4</v>
      </c>
      <c r="W84" s="184">
        <v>13</v>
      </c>
      <c r="X84" s="184">
        <v>4</v>
      </c>
      <c r="Y84" s="184">
        <v>0</v>
      </c>
      <c r="Z84" s="184">
        <v>4</v>
      </c>
      <c r="AA84" s="184">
        <v>2</v>
      </c>
      <c r="AB84" s="184">
        <v>5</v>
      </c>
      <c r="AC84" s="184">
        <v>7</v>
      </c>
      <c r="AD84" s="184">
        <v>6</v>
      </c>
      <c r="AE84" s="184">
        <v>4</v>
      </c>
      <c r="AF84" s="184">
        <v>10</v>
      </c>
      <c r="AG84" s="187">
        <v>1</v>
      </c>
      <c r="AH84" s="187">
        <v>7</v>
      </c>
      <c r="AI84" s="187">
        <v>8</v>
      </c>
      <c r="AJ84" s="195">
        <f t="shared" si="15"/>
        <v>24</v>
      </c>
      <c r="AK84" s="195">
        <f t="shared" si="16"/>
        <v>22</v>
      </c>
      <c r="AL84" s="195">
        <f t="shared" si="17"/>
        <v>46</v>
      </c>
      <c r="AM84" s="185">
        <v>0</v>
      </c>
      <c r="AN84" s="185">
        <v>0</v>
      </c>
      <c r="AO84" s="185">
        <v>0</v>
      </c>
      <c r="AP84" s="185">
        <v>0</v>
      </c>
      <c r="AQ84" s="185">
        <v>0</v>
      </c>
      <c r="AR84" s="185">
        <v>0</v>
      </c>
      <c r="AS84" s="185">
        <v>0</v>
      </c>
      <c r="AT84" s="185">
        <v>0</v>
      </c>
      <c r="AU84" s="185">
        <v>0</v>
      </c>
      <c r="AV84" s="186">
        <f t="shared" si="18"/>
        <v>0</v>
      </c>
      <c r="AW84" s="186">
        <f t="shared" si="19"/>
        <v>0</v>
      </c>
      <c r="AX84" s="186">
        <f t="shared" si="20"/>
        <v>0</v>
      </c>
      <c r="AY84" s="193">
        <f t="shared" si="11"/>
        <v>29</v>
      </c>
      <c r="AZ84" s="193">
        <f t="shared" si="11"/>
        <v>30</v>
      </c>
      <c r="BA84" s="193">
        <f t="shared" si="21"/>
        <v>59</v>
      </c>
    </row>
    <row r="85" spans="1:53" x14ac:dyDescent="0.6">
      <c r="A85" s="54">
        <v>81</v>
      </c>
      <c r="B85" s="2" t="s">
        <v>128</v>
      </c>
      <c r="C85" s="79"/>
      <c r="D85" s="79" t="s">
        <v>247</v>
      </c>
      <c r="E85" s="175"/>
      <c r="F85" s="191">
        <v>0</v>
      </c>
      <c r="G85" s="191">
        <v>0</v>
      </c>
      <c r="H85" s="191">
        <v>0</v>
      </c>
      <c r="I85" s="191">
        <v>5</v>
      </c>
      <c r="J85" s="191">
        <v>4</v>
      </c>
      <c r="K85" s="191">
        <v>9</v>
      </c>
      <c r="L85" s="191">
        <v>6</v>
      </c>
      <c r="M85" s="191">
        <v>5</v>
      </c>
      <c r="N85" s="191">
        <v>11</v>
      </c>
      <c r="O85" s="192">
        <f t="shared" si="12"/>
        <v>11</v>
      </c>
      <c r="P85" s="192">
        <f t="shared" si="13"/>
        <v>9</v>
      </c>
      <c r="Q85" s="192">
        <f t="shared" si="14"/>
        <v>20</v>
      </c>
      <c r="R85" s="184">
        <v>8</v>
      </c>
      <c r="S85" s="184">
        <v>4</v>
      </c>
      <c r="T85" s="184">
        <v>12</v>
      </c>
      <c r="U85" s="184">
        <v>9</v>
      </c>
      <c r="V85" s="184">
        <v>4</v>
      </c>
      <c r="W85" s="184">
        <v>13</v>
      </c>
      <c r="X85" s="184">
        <v>16</v>
      </c>
      <c r="Y85" s="184">
        <v>7</v>
      </c>
      <c r="Z85" s="184">
        <v>23</v>
      </c>
      <c r="AA85" s="184">
        <v>13</v>
      </c>
      <c r="AB85" s="184">
        <v>6</v>
      </c>
      <c r="AC85" s="184">
        <v>19</v>
      </c>
      <c r="AD85" s="184">
        <v>13</v>
      </c>
      <c r="AE85" s="184">
        <v>8</v>
      </c>
      <c r="AF85" s="184">
        <v>21</v>
      </c>
      <c r="AG85" s="187">
        <v>14</v>
      </c>
      <c r="AH85" s="187">
        <v>8</v>
      </c>
      <c r="AI85" s="187">
        <v>22</v>
      </c>
      <c r="AJ85" s="195">
        <f t="shared" si="15"/>
        <v>60</v>
      </c>
      <c r="AK85" s="195">
        <f t="shared" si="16"/>
        <v>37</v>
      </c>
      <c r="AL85" s="195">
        <f t="shared" si="17"/>
        <v>97</v>
      </c>
      <c r="AM85" s="185">
        <v>0</v>
      </c>
      <c r="AN85" s="185">
        <v>0</v>
      </c>
      <c r="AO85" s="185">
        <v>0</v>
      </c>
      <c r="AP85" s="185">
        <v>0</v>
      </c>
      <c r="AQ85" s="185">
        <v>0</v>
      </c>
      <c r="AR85" s="185">
        <v>0</v>
      </c>
      <c r="AS85" s="185">
        <v>0</v>
      </c>
      <c r="AT85" s="185">
        <v>0</v>
      </c>
      <c r="AU85" s="185">
        <v>0</v>
      </c>
      <c r="AV85" s="186">
        <f t="shared" si="18"/>
        <v>0</v>
      </c>
      <c r="AW85" s="186">
        <f t="shared" si="19"/>
        <v>0</v>
      </c>
      <c r="AX85" s="186">
        <f t="shared" si="20"/>
        <v>0</v>
      </c>
      <c r="AY85" s="193">
        <f t="shared" si="11"/>
        <v>71</v>
      </c>
      <c r="AZ85" s="193">
        <f t="shared" si="11"/>
        <v>46</v>
      </c>
      <c r="BA85" s="193">
        <f t="shared" si="21"/>
        <v>117</v>
      </c>
    </row>
    <row r="86" spans="1:53" x14ac:dyDescent="0.6">
      <c r="A86" s="54">
        <v>82</v>
      </c>
      <c r="B86" s="2" t="s">
        <v>129</v>
      </c>
      <c r="C86" s="79"/>
      <c r="D86" s="79" t="s">
        <v>247</v>
      </c>
      <c r="E86" s="175"/>
      <c r="F86" s="191">
        <v>0</v>
      </c>
      <c r="G86" s="191">
        <v>0</v>
      </c>
      <c r="H86" s="191">
        <v>0</v>
      </c>
      <c r="I86" s="191">
        <v>1</v>
      </c>
      <c r="J86" s="191">
        <v>0</v>
      </c>
      <c r="K86" s="191">
        <v>1</v>
      </c>
      <c r="L86" s="191">
        <v>4</v>
      </c>
      <c r="M86" s="191">
        <v>2</v>
      </c>
      <c r="N86" s="191">
        <v>6</v>
      </c>
      <c r="O86" s="192">
        <f t="shared" si="12"/>
        <v>5</v>
      </c>
      <c r="P86" s="192">
        <f t="shared" si="13"/>
        <v>2</v>
      </c>
      <c r="Q86" s="192">
        <f t="shared" si="14"/>
        <v>7</v>
      </c>
      <c r="R86" s="184">
        <v>2</v>
      </c>
      <c r="S86" s="184">
        <v>1</v>
      </c>
      <c r="T86" s="184">
        <v>3</v>
      </c>
      <c r="U86" s="184">
        <v>3</v>
      </c>
      <c r="V86" s="184">
        <v>3</v>
      </c>
      <c r="W86" s="184">
        <v>6</v>
      </c>
      <c r="X86" s="184">
        <v>6</v>
      </c>
      <c r="Y86" s="184">
        <v>4</v>
      </c>
      <c r="Z86" s="184">
        <v>10</v>
      </c>
      <c r="AA86" s="184">
        <v>5</v>
      </c>
      <c r="AB86" s="184">
        <v>7</v>
      </c>
      <c r="AC86" s="184">
        <v>12</v>
      </c>
      <c r="AD86" s="184">
        <v>3</v>
      </c>
      <c r="AE86" s="184">
        <v>2</v>
      </c>
      <c r="AF86" s="184">
        <v>5</v>
      </c>
      <c r="AG86" s="187">
        <v>4</v>
      </c>
      <c r="AH86" s="187">
        <v>3</v>
      </c>
      <c r="AI86" s="187">
        <v>7</v>
      </c>
      <c r="AJ86" s="195">
        <f t="shared" si="15"/>
        <v>18</v>
      </c>
      <c r="AK86" s="195">
        <f t="shared" si="16"/>
        <v>20</v>
      </c>
      <c r="AL86" s="195">
        <f t="shared" si="17"/>
        <v>38</v>
      </c>
      <c r="AM86" s="185">
        <v>0</v>
      </c>
      <c r="AN86" s="185">
        <v>0</v>
      </c>
      <c r="AO86" s="185">
        <v>0</v>
      </c>
      <c r="AP86" s="185">
        <v>0</v>
      </c>
      <c r="AQ86" s="185">
        <v>0</v>
      </c>
      <c r="AR86" s="185">
        <v>0</v>
      </c>
      <c r="AS86" s="185">
        <v>0</v>
      </c>
      <c r="AT86" s="185">
        <v>0</v>
      </c>
      <c r="AU86" s="185">
        <v>0</v>
      </c>
      <c r="AV86" s="186">
        <f t="shared" si="18"/>
        <v>0</v>
      </c>
      <c r="AW86" s="186">
        <f t="shared" si="19"/>
        <v>0</v>
      </c>
      <c r="AX86" s="186">
        <f t="shared" si="20"/>
        <v>0</v>
      </c>
      <c r="AY86" s="193">
        <f t="shared" si="11"/>
        <v>23</v>
      </c>
      <c r="AZ86" s="193">
        <f t="shared" si="11"/>
        <v>22</v>
      </c>
      <c r="BA86" s="193">
        <f t="shared" si="21"/>
        <v>45</v>
      </c>
    </row>
    <row r="87" spans="1:53" x14ac:dyDescent="0.6">
      <c r="A87" s="54">
        <v>83</v>
      </c>
      <c r="B87" s="2" t="s">
        <v>130</v>
      </c>
      <c r="C87" s="79"/>
      <c r="D87" s="79" t="s">
        <v>247</v>
      </c>
      <c r="E87" s="175"/>
      <c r="F87" s="191">
        <v>0</v>
      </c>
      <c r="G87" s="191">
        <v>0</v>
      </c>
      <c r="H87" s="191">
        <v>0</v>
      </c>
      <c r="I87" s="191">
        <v>2</v>
      </c>
      <c r="J87" s="191">
        <v>2</v>
      </c>
      <c r="K87" s="191">
        <v>4</v>
      </c>
      <c r="L87" s="191">
        <v>1</v>
      </c>
      <c r="M87" s="191">
        <v>1</v>
      </c>
      <c r="N87" s="191">
        <v>2</v>
      </c>
      <c r="O87" s="192">
        <f t="shared" si="12"/>
        <v>3</v>
      </c>
      <c r="P87" s="192">
        <f t="shared" si="13"/>
        <v>3</v>
      </c>
      <c r="Q87" s="192">
        <f t="shared" si="14"/>
        <v>6</v>
      </c>
      <c r="R87" s="184">
        <v>2</v>
      </c>
      <c r="S87" s="184">
        <v>2</v>
      </c>
      <c r="T87" s="184">
        <v>4</v>
      </c>
      <c r="U87" s="184">
        <v>4</v>
      </c>
      <c r="V87" s="184">
        <v>4</v>
      </c>
      <c r="W87" s="184">
        <v>8</v>
      </c>
      <c r="X87" s="184">
        <v>5</v>
      </c>
      <c r="Y87" s="184">
        <v>4</v>
      </c>
      <c r="Z87" s="184">
        <v>9</v>
      </c>
      <c r="AA87" s="184">
        <v>5</v>
      </c>
      <c r="AB87" s="184">
        <v>5</v>
      </c>
      <c r="AC87" s="184">
        <v>10</v>
      </c>
      <c r="AD87" s="184">
        <v>3</v>
      </c>
      <c r="AE87" s="184">
        <v>3</v>
      </c>
      <c r="AF87" s="184">
        <v>6</v>
      </c>
      <c r="AG87" s="187">
        <v>1</v>
      </c>
      <c r="AH87" s="187">
        <v>4</v>
      </c>
      <c r="AI87" s="187">
        <v>5</v>
      </c>
      <c r="AJ87" s="195">
        <f t="shared" si="15"/>
        <v>15</v>
      </c>
      <c r="AK87" s="195">
        <f t="shared" si="16"/>
        <v>22</v>
      </c>
      <c r="AL87" s="195">
        <f t="shared" si="17"/>
        <v>37</v>
      </c>
      <c r="AM87" s="185">
        <v>0</v>
      </c>
      <c r="AN87" s="185">
        <v>0</v>
      </c>
      <c r="AO87" s="185">
        <v>0</v>
      </c>
      <c r="AP87" s="185">
        <v>0</v>
      </c>
      <c r="AQ87" s="185">
        <v>0</v>
      </c>
      <c r="AR87" s="185">
        <v>0</v>
      </c>
      <c r="AS87" s="185">
        <v>0</v>
      </c>
      <c r="AT87" s="185">
        <v>0</v>
      </c>
      <c r="AU87" s="185">
        <v>0</v>
      </c>
      <c r="AV87" s="186">
        <f t="shared" si="18"/>
        <v>0</v>
      </c>
      <c r="AW87" s="186">
        <f t="shared" si="19"/>
        <v>0</v>
      </c>
      <c r="AX87" s="186">
        <f t="shared" si="20"/>
        <v>0</v>
      </c>
      <c r="AY87" s="193">
        <f t="shared" si="11"/>
        <v>18</v>
      </c>
      <c r="AZ87" s="193">
        <f t="shared" si="11"/>
        <v>25</v>
      </c>
      <c r="BA87" s="193">
        <f t="shared" si="21"/>
        <v>43</v>
      </c>
    </row>
    <row r="88" spans="1:53" x14ac:dyDescent="0.6">
      <c r="A88" s="54">
        <v>84</v>
      </c>
      <c r="B88" s="2" t="s">
        <v>131</v>
      </c>
      <c r="C88" s="79"/>
      <c r="D88" s="79" t="s">
        <v>247</v>
      </c>
      <c r="E88" s="175"/>
      <c r="F88" s="191">
        <v>0</v>
      </c>
      <c r="G88" s="191">
        <v>0</v>
      </c>
      <c r="H88" s="191">
        <v>0</v>
      </c>
      <c r="I88" s="191">
        <v>4</v>
      </c>
      <c r="J88" s="191">
        <v>2</v>
      </c>
      <c r="K88" s="191">
        <v>6</v>
      </c>
      <c r="L88" s="191">
        <v>3</v>
      </c>
      <c r="M88" s="191">
        <v>1</v>
      </c>
      <c r="N88" s="191">
        <v>4</v>
      </c>
      <c r="O88" s="192">
        <f t="shared" si="12"/>
        <v>7</v>
      </c>
      <c r="P88" s="192">
        <f t="shared" si="13"/>
        <v>3</v>
      </c>
      <c r="Q88" s="192">
        <f t="shared" si="14"/>
        <v>10</v>
      </c>
      <c r="R88" s="184">
        <v>5</v>
      </c>
      <c r="S88" s="184">
        <v>4</v>
      </c>
      <c r="T88" s="184">
        <v>9</v>
      </c>
      <c r="U88" s="184">
        <v>3</v>
      </c>
      <c r="V88" s="184">
        <v>1</v>
      </c>
      <c r="W88" s="184">
        <v>4</v>
      </c>
      <c r="X88" s="184">
        <v>1</v>
      </c>
      <c r="Y88" s="184">
        <v>10</v>
      </c>
      <c r="Z88" s="184">
        <v>11</v>
      </c>
      <c r="AA88" s="184">
        <v>1</v>
      </c>
      <c r="AB88" s="184">
        <v>0</v>
      </c>
      <c r="AC88" s="184">
        <v>1</v>
      </c>
      <c r="AD88" s="184">
        <v>2</v>
      </c>
      <c r="AE88" s="184">
        <v>0</v>
      </c>
      <c r="AF88" s="184">
        <v>2</v>
      </c>
      <c r="AG88" s="187">
        <v>6</v>
      </c>
      <c r="AH88" s="187">
        <v>2</v>
      </c>
      <c r="AI88" s="187">
        <v>8</v>
      </c>
      <c r="AJ88" s="195">
        <f t="shared" si="15"/>
        <v>17</v>
      </c>
      <c r="AK88" s="195">
        <f t="shared" si="16"/>
        <v>17</v>
      </c>
      <c r="AL88" s="195">
        <f t="shared" si="17"/>
        <v>34</v>
      </c>
      <c r="AM88" s="185">
        <v>0</v>
      </c>
      <c r="AN88" s="185">
        <v>0</v>
      </c>
      <c r="AO88" s="185">
        <v>0</v>
      </c>
      <c r="AP88" s="185">
        <v>0</v>
      </c>
      <c r="AQ88" s="185">
        <v>0</v>
      </c>
      <c r="AR88" s="185">
        <v>0</v>
      </c>
      <c r="AS88" s="185">
        <v>0</v>
      </c>
      <c r="AT88" s="185">
        <v>0</v>
      </c>
      <c r="AU88" s="185">
        <v>0</v>
      </c>
      <c r="AV88" s="186">
        <f t="shared" si="18"/>
        <v>0</v>
      </c>
      <c r="AW88" s="186">
        <f t="shared" si="19"/>
        <v>0</v>
      </c>
      <c r="AX88" s="186">
        <f t="shared" si="20"/>
        <v>0</v>
      </c>
      <c r="AY88" s="193">
        <f t="shared" si="11"/>
        <v>24</v>
      </c>
      <c r="AZ88" s="193">
        <f t="shared" si="11"/>
        <v>20</v>
      </c>
      <c r="BA88" s="193">
        <f t="shared" si="21"/>
        <v>44</v>
      </c>
    </row>
    <row r="89" spans="1:53" x14ac:dyDescent="0.6">
      <c r="A89" s="54">
        <v>85</v>
      </c>
      <c r="B89" s="2" t="s">
        <v>132</v>
      </c>
      <c r="C89" s="79"/>
      <c r="D89" s="79" t="s">
        <v>247</v>
      </c>
      <c r="E89" s="175"/>
      <c r="F89" s="191">
        <v>2</v>
      </c>
      <c r="G89" s="191">
        <v>1</v>
      </c>
      <c r="H89" s="191">
        <v>3</v>
      </c>
      <c r="I89" s="191">
        <v>6</v>
      </c>
      <c r="J89" s="191">
        <v>3</v>
      </c>
      <c r="K89" s="191">
        <v>9</v>
      </c>
      <c r="L89" s="191">
        <v>3</v>
      </c>
      <c r="M89" s="191">
        <v>6</v>
      </c>
      <c r="N89" s="191">
        <v>9</v>
      </c>
      <c r="O89" s="192">
        <f t="shared" si="12"/>
        <v>11</v>
      </c>
      <c r="P89" s="192">
        <f t="shared" si="13"/>
        <v>10</v>
      </c>
      <c r="Q89" s="192">
        <f t="shared" si="14"/>
        <v>21</v>
      </c>
      <c r="R89" s="184">
        <v>9</v>
      </c>
      <c r="S89" s="184">
        <v>3</v>
      </c>
      <c r="T89" s="184">
        <v>12</v>
      </c>
      <c r="U89" s="184">
        <v>5</v>
      </c>
      <c r="V89" s="184">
        <v>7</v>
      </c>
      <c r="W89" s="184">
        <v>12</v>
      </c>
      <c r="X89" s="184">
        <v>11</v>
      </c>
      <c r="Y89" s="184">
        <v>4</v>
      </c>
      <c r="Z89" s="184">
        <v>15</v>
      </c>
      <c r="AA89" s="184">
        <v>6</v>
      </c>
      <c r="AB89" s="184">
        <v>4</v>
      </c>
      <c r="AC89" s="184">
        <v>10</v>
      </c>
      <c r="AD89" s="184">
        <v>3</v>
      </c>
      <c r="AE89" s="184">
        <v>6</v>
      </c>
      <c r="AF89" s="184">
        <v>9</v>
      </c>
      <c r="AG89" s="187">
        <v>7</v>
      </c>
      <c r="AH89" s="187">
        <v>6</v>
      </c>
      <c r="AI89" s="187">
        <v>13</v>
      </c>
      <c r="AJ89" s="195">
        <f t="shared" si="15"/>
        <v>35</v>
      </c>
      <c r="AK89" s="195">
        <f t="shared" si="16"/>
        <v>30</v>
      </c>
      <c r="AL89" s="195">
        <f t="shared" si="17"/>
        <v>65</v>
      </c>
      <c r="AM89" s="185">
        <v>10</v>
      </c>
      <c r="AN89" s="185">
        <v>6</v>
      </c>
      <c r="AO89" s="185">
        <v>16</v>
      </c>
      <c r="AP89" s="185">
        <v>8</v>
      </c>
      <c r="AQ89" s="185">
        <v>5</v>
      </c>
      <c r="AR89" s="185">
        <v>13</v>
      </c>
      <c r="AS89" s="185">
        <v>3</v>
      </c>
      <c r="AT89" s="185">
        <v>8</v>
      </c>
      <c r="AU89" s="185">
        <v>11</v>
      </c>
      <c r="AV89" s="186">
        <f t="shared" si="18"/>
        <v>21</v>
      </c>
      <c r="AW89" s="186">
        <f t="shared" si="19"/>
        <v>14</v>
      </c>
      <c r="AX89" s="186">
        <f t="shared" si="20"/>
        <v>35</v>
      </c>
      <c r="AY89" s="193">
        <f>AV89+AJ89+O89</f>
        <v>67</v>
      </c>
      <c r="AZ89" s="193">
        <f t="shared" ref="AZ89:AZ92" si="22">AW89+AK89+P89</f>
        <v>54</v>
      </c>
      <c r="BA89" s="193">
        <f t="shared" si="21"/>
        <v>121</v>
      </c>
    </row>
    <row r="90" spans="1:53" x14ac:dyDescent="0.6">
      <c r="A90" s="54">
        <v>86</v>
      </c>
      <c r="B90" s="2" t="s">
        <v>133</v>
      </c>
      <c r="C90" s="79"/>
      <c r="D90" s="79" t="s">
        <v>247</v>
      </c>
      <c r="E90" s="175"/>
      <c r="F90" s="191">
        <v>5</v>
      </c>
      <c r="G90" s="191">
        <v>3</v>
      </c>
      <c r="H90" s="191">
        <v>8</v>
      </c>
      <c r="I90" s="191">
        <v>5</v>
      </c>
      <c r="J90" s="191">
        <v>3</v>
      </c>
      <c r="K90" s="191">
        <v>8</v>
      </c>
      <c r="L90" s="191">
        <v>2</v>
      </c>
      <c r="M90" s="191">
        <v>5</v>
      </c>
      <c r="N90" s="191">
        <v>7</v>
      </c>
      <c r="O90" s="192">
        <f t="shared" si="12"/>
        <v>12</v>
      </c>
      <c r="P90" s="192">
        <f t="shared" si="13"/>
        <v>11</v>
      </c>
      <c r="Q90" s="192">
        <f t="shared" si="14"/>
        <v>23</v>
      </c>
      <c r="R90" s="184">
        <v>7</v>
      </c>
      <c r="S90" s="184">
        <v>7</v>
      </c>
      <c r="T90" s="184">
        <v>14</v>
      </c>
      <c r="U90" s="184">
        <v>7</v>
      </c>
      <c r="V90" s="184">
        <v>5</v>
      </c>
      <c r="W90" s="184">
        <v>12</v>
      </c>
      <c r="X90" s="184">
        <v>2</v>
      </c>
      <c r="Y90" s="184">
        <v>9</v>
      </c>
      <c r="Z90" s="184">
        <v>11</v>
      </c>
      <c r="AA90" s="184">
        <v>6</v>
      </c>
      <c r="AB90" s="184">
        <v>7</v>
      </c>
      <c r="AC90" s="184">
        <v>13</v>
      </c>
      <c r="AD90" s="184">
        <v>8</v>
      </c>
      <c r="AE90" s="184">
        <v>5</v>
      </c>
      <c r="AF90" s="184">
        <v>13</v>
      </c>
      <c r="AG90" s="187">
        <v>3</v>
      </c>
      <c r="AH90" s="187">
        <v>3</v>
      </c>
      <c r="AI90" s="187">
        <v>6</v>
      </c>
      <c r="AJ90" s="195">
        <f t="shared" si="15"/>
        <v>27</v>
      </c>
      <c r="AK90" s="195">
        <f t="shared" si="16"/>
        <v>36</v>
      </c>
      <c r="AL90" s="195">
        <f t="shared" si="17"/>
        <v>63</v>
      </c>
      <c r="AM90" s="185">
        <v>8</v>
      </c>
      <c r="AN90" s="185">
        <v>0</v>
      </c>
      <c r="AO90" s="185">
        <v>8</v>
      </c>
      <c r="AP90" s="185">
        <v>1</v>
      </c>
      <c r="AQ90" s="185">
        <v>6</v>
      </c>
      <c r="AR90" s="185">
        <v>7</v>
      </c>
      <c r="AS90" s="185">
        <v>14</v>
      </c>
      <c r="AT90" s="185">
        <v>4</v>
      </c>
      <c r="AU90" s="185">
        <v>18</v>
      </c>
      <c r="AV90" s="186">
        <f t="shared" si="18"/>
        <v>23</v>
      </c>
      <c r="AW90" s="186">
        <f t="shared" si="19"/>
        <v>4</v>
      </c>
      <c r="AX90" s="186">
        <f t="shared" si="20"/>
        <v>27</v>
      </c>
      <c r="AY90" s="193">
        <f t="shared" ref="AY90:AY103" si="23">AV90+AJ90+O90</f>
        <v>62</v>
      </c>
      <c r="AZ90" s="193">
        <f t="shared" si="22"/>
        <v>51</v>
      </c>
      <c r="BA90" s="193">
        <f t="shared" si="21"/>
        <v>113</v>
      </c>
    </row>
    <row r="91" spans="1:53" x14ac:dyDescent="0.6">
      <c r="A91" s="54">
        <v>87</v>
      </c>
      <c r="B91" s="2" t="s">
        <v>134</v>
      </c>
      <c r="C91" s="79"/>
      <c r="D91" s="79" t="s">
        <v>247</v>
      </c>
      <c r="E91" s="175"/>
      <c r="F91" s="191">
        <v>0</v>
      </c>
      <c r="G91" s="191">
        <v>0</v>
      </c>
      <c r="H91" s="191">
        <v>0</v>
      </c>
      <c r="I91" s="191">
        <v>6</v>
      </c>
      <c r="J91" s="191">
        <v>6</v>
      </c>
      <c r="K91" s="191">
        <v>12</v>
      </c>
      <c r="L91" s="191">
        <v>4</v>
      </c>
      <c r="M91" s="191">
        <v>8</v>
      </c>
      <c r="N91" s="191">
        <v>12</v>
      </c>
      <c r="O91" s="192">
        <f t="shared" si="12"/>
        <v>10</v>
      </c>
      <c r="P91" s="192">
        <f t="shared" si="13"/>
        <v>14</v>
      </c>
      <c r="Q91" s="192">
        <f t="shared" si="14"/>
        <v>24</v>
      </c>
      <c r="R91" s="184">
        <v>11</v>
      </c>
      <c r="S91" s="184">
        <v>8</v>
      </c>
      <c r="T91" s="184">
        <v>19</v>
      </c>
      <c r="U91" s="184">
        <v>11</v>
      </c>
      <c r="V91" s="184">
        <v>8</v>
      </c>
      <c r="W91" s="184">
        <v>19</v>
      </c>
      <c r="X91" s="184">
        <v>15</v>
      </c>
      <c r="Y91" s="184">
        <v>7</v>
      </c>
      <c r="Z91" s="184">
        <v>22</v>
      </c>
      <c r="AA91" s="184">
        <v>4</v>
      </c>
      <c r="AB91" s="184">
        <v>2</v>
      </c>
      <c r="AC91" s="184">
        <v>6</v>
      </c>
      <c r="AD91" s="184">
        <v>6</v>
      </c>
      <c r="AE91" s="184">
        <v>1</v>
      </c>
      <c r="AF91" s="184">
        <v>7</v>
      </c>
      <c r="AG91" s="187">
        <v>5</v>
      </c>
      <c r="AH91" s="187">
        <v>12</v>
      </c>
      <c r="AI91" s="187">
        <v>17</v>
      </c>
      <c r="AJ91" s="195">
        <f t="shared" si="15"/>
        <v>48</v>
      </c>
      <c r="AK91" s="195">
        <f t="shared" si="16"/>
        <v>38</v>
      </c>
      <c r="AL91" s="195">
        <f t="shared" si="17"/>
        <v>86</v>
      </c>
      <c r="AM91" s="185">
        <v>19</v>
      </c>
      <c r="AN91" s="185">
        <v>4</v>
      </c>
      <c r="AO91" s="185">
        <v>23</v>
      </c>
      <c r="AP91" s="185">
        <v>9</v>
      </c>
      <c r="AQ91" s="185">
        <v>8</v>
      </c>
      <c r="AR91" s="185">
        <v>17</v>
      </c>
      <c r="AS91" s="185">
        <v>11</v>
      </c>
      <c r="AT91" s="185">
        <v>9</v>
      </c>
      <c r="AU91" s="185">
        <v>20</v>
      </c>
      <c r="AV91" s="186">
        <f t="shared" si="18"/>
        <v>39</v>
      </c>
      <c r="AW91" s="186">
        <f t="shared" si="19"/>
        <v>13</v>
      </c>
      <c r="AX91" s="186">
        <f t="shared" si="20"/>
        <v>52</v>
      </c>
      <c r="AY91" s="193">
        <f t="shared" si="23"/>
        <v>97</v>
      </c>
      <c r="AZ91" s="193">
        <f t="shared" si="22"/>
        <v>65</v>
      </c>
      <c r="BA91" s="193">
        <f t="shared" si="21"/>
        <v>162</v>
      </c>
    </row>
    <row r="92" spans="1:53" x14ac:dyDescent="0.6">
      <c r="A92" s="54">
        <v>88</v>
      </c>
      <c r="B92" s="2" t="s">
        <v>135</v>
      </c>
      <c r="C92" s="79"/>
      <c r="D92" s="79" t="s">
        <v>247</v>
      </c>
      <c r="E92" s="175"/>
      <c r="F92" s="191">
        <v>0</v>
      </c>
      <c r="G92" s="191">
        <v>0</v>
      </c>
      <c r="H92" s="191">
        <v>0</v>
      </c>
      <c r="I92" s="191">
        <v>3</v>
      </c>
      <c r="J92" s="191">
        <v>1</v>
      </c>
      <c r="K92" s="191">
        <v>4</v>
      </c>
      <c r="L92" s="191">
        <v>0</v>
      </c>
      <c r="M92" s="191">
        <v>1</v>
      </c>
      <c r="N92" s="191">
        <v>1</v>
      </c>
      <c r="O92" s="192">
        <f t="shared" si="12"/>
        <v>3</v>
      </c>
      <c r="P92" s="192">
        <f t="shared" si="13"/>
        <v>2</v>
      </c>
      <c r="Q92" s="192">
        <f t="shared" si="14"/>
        <v>5</v>
      </c>
      <c r="R92" s="184">
        <v>1</v>
      </c>
      <c r="S92" s="184">
        <v>0</v>
      </c>
      <c r="T92" s="184">
        <v>1</v>
      </c>
      <c r="U92" s="184">
        <v>2</v>
      </c>
      <c r="V92" s="184">
        <v>1</v>
      </c>
      <c r="W92" s="184">
        <v>3</v>
      </c>
      <c r="X92" s="184">
        <v>2</v>
      </c>
      <c r="Y92" s="184">
        <v>3</v>
      </c>
      <c r="Z92" s="184">
        <v>5</v>
      </c>
      <c r="AA92" s="184">
        <v>1</v>
      </c>
      <c r="AB92" s="184">
        <v>1</v>
      </c>
      <c r="AC92" s="184">
        <v>2</v>
      </c>
      <c r="AD92" s="184">
        <v>2</v>
      </c>
      <c r="AE92" s="184">
        <v>3</v>
      </c>
      <c r="AF92" s="184">
        <v>5</v>
      </c>
      <c r="AG92" s="187">
        <v>1</v>
      </c>
      <c r="AH92" s="187">
        <v>3</v>
      </c>
      <c r="AI92" s="187">
        <v>4</v>
      </c>
      <c r="AJ92" s="195">
        <f t="shared" si="15"/>
        <v>8</v>
      </c>
      <c r="AK92" s="195">
        <f t="shared" si="16"/>
        <v>11</v>
      </c>
      <c r="AL92" s="195">
        <f t="shared" si="17"/>
        <v>19</v>
      </c>
      <c r="AM92" s="185">
        <v>0</v>
      </c>
      <c r="AN92" s="185">
        <v>0</v>
      </c>
      <c r="AO92" s="185">
        <v>0</v>
      </c>
      <c r="AP92" s="185">
        <v>0</v>
      </c>
      <c r="AQ92" s="185">
        <v>0</v>
      </c>
      <c r="AR92" s="185">
        <v>0</v>
      </c>
      <c r="AS92" s="185">
        <v>0</v>
      </c>
      <c r="AT92" s="185">
        <v>0</v>
      </c>
      <c r="AU92" s="185">
        <v>0</v>
      </c>
      <c r="AV92" s="186">
        <f t="shared" si="18"/>
        <v>0</v>
      </c>
      <c r="AW92" s="186">
        <f t="shared" si="19"/>
        <v>0</v>
      </c>
      <c r="AX92" s="186">
        <f t="shared" si="20"/>
        <v>0</v>
      </c>
      <c r="AY92" s="193">
        <f t="shared" si="23"/>
        <v>11</v>
      </c>
      <c r="AZ92" s="193">
        <f t="shared" si="22"/>
        <v>13</v>
      </c>
      <c r="BA92" s="193">
        <f t="shared" si="21"/>
        <v>24</v>
      </c>
    </row>
    <row r="93" spans="1:53" x14ac:dyDescent="0.6">
      <c r="A93" s="54">
        <v>89</v>
      </c>
      <c r="B93" s="2" t="s">
        <v>136</v>
      </c>
      <c r="C93" s="79"/>
      <c r="D93" s="79" t="s">
        <v>247</v>
      </c>
      <c r="E93" s="175"/>
      <c r="F93" s="191">
        <v>0</v>
      </c>
      <c r="G93" s="191">
        <v>0</v>
      </c>
      <c r="H93" s="191">
        <v>0</v>
      </c>
      <c r="I93" s="191">
        <v>0</v>
      </c>
      <c r="J93" s="191">
        <v>0</v>
      </c>
      <c r="K93" s="191">
        <v>0</v>
      </c>
      <c r="L93" s="191">
        <v>5</v>
      </c>
      <c r="M93" s="191">
        <v>5</v>
      </c>
      <c r="N93" s="191">
        <v>10</v>
      </c>
      <c r="O93" s="192">
        <f t="shared" si="12"/>
        <v>5</v>
      </c>
      <c r="P93" s="192">
        <f t="shared" si="13"/>
        <v>5</v>
      </c>
      <c r="Q93" s="192">
        <f t="shared" si="14"/>
        <v>10</v>
      </c>
      <c r="R93" s="184">
        <v>3</v>
      </c>
      <c r="S93" s="184">
        <v>1</v>
      </c>
      <c r="T93" s="184">
        <v>4</v>
      </c>
      <c r="U93" s="184">
        <v>4</v>
      </c>
      <c r="V93" s="184">
        <v>6</v>
      </c>
      <c r="W93" s="184">
        <v>10</v>
      </c>
      <c r="X93" s="184">
        <v>6</v>
      </c>
      <c r="Y93" s="184">
        <v>6</v>
      </c>
      <c r="Z93" s="184">
        <v>12</v>
      </c>
      <c r="AA93" s="184">
        <v>8</v>
      </c>
      <c r="AB93" s="184">
        <v>3</v>
      </c>
      <c r="AC93" s="184">
        <v>11</v>
      </c>
      <c r="AD93" s="184">
        <v>2</v>
      </c>
      <c r="AE93" s="184">
        <v>6</v>
      </c>
      <c r="AF93" s="184">
        <v>8</v>
      </c>
      <c r="AG93" s="187">
        <v>5</v>
      </c>
      <c r="AH93" s="187">
        <v>1</v>
      </c>
      <c r="AI93" s="187">
        <v>6</v>
      </c>
      <c r="AJ93" s="195">
        <f t="shared" si="15"/>
        <v>20</v>
      </c>
      <c r="AK93" s="195">
        <f t="shared" si="16"/>
        <v>23</v>
      </c>
      <c r="AL93" s="195">
        <f t="shared" si="17"/>
        <v>43</v>
      </c>
      <c r="AM93" s="185">
        <v>3</v>
      </c>
      <c r="AN93" s="185">
        <v>2</v>
      </c>
      <c r="AO93" s="185">
        <v>5</v>
      </c>
      <c r="AP93" s="185">
        <v>3</v>
      </c>
      <c r="AQ93" s="185">
        <v>2</v>
      </c>
      <c r="AR93" s="185">
        <v>5</v>
      </c>
      <c r="AS93" s="185">
        <v>0</v>
      </c>
      <c r="AT93" s="185">
        <v>6</v>
      </c>
      <c r="AU93" s="185">
        <v>6</v>
      </c>
      <c r="AV93" s="186">
        <f t="shared" si="18"/>
        <v>6</v>
      </c>
      <c r="AW93" s="186">
        <f t="shared" si="19"/>
        <v>8</v>
      </c>
      <c r="AX93" s="186">
        <f t="shared" si="20"/>
        <v>14</v>
      </c>
      <c r="AY93" s="193">
        <f t="shared" si="23"/>
        <v>31</v>
      </c>
      <c r="AZ93" s="193">
        <f t="shared" ref="AZ93:AZ103" si="24">AW93+AK93+P93</f>
        <v>36</v>
      </c>
      <c r="BA93" s="193">
        <f t="shared" si="21"/>
        <v>67</v>
      </c>
    </row>
    <row r="94" spans="1:53" x14ac:dyDescent="0.6">
      <c r="A94" s="54">
        <v>90</v>
      </c>
      <c r="B94" s="2" t="s">
        <v>137</v>
      </c>
      <c r="C94" s="83"/>
      <c r="D94" s="83" t="s">
        <v>247</v>
      </c>
      <c r="E94" s="176"/>
      <c r="F94" s="191">
        <v>0</v>
      </c>
      <c r="G94" s="191">
        <v>0</v>
      </c>
      <c r="H94" s="191">
        <v>0</v>
      </c>
      <c r="I94" s="191">
        <v>4</v>
      </c>
      <c r="J94" s="191">
        <v>2</v>
      </c>
      <c r="K94" s="191">
        <v>6</v>
      </c>
      <c r="L94" s="191">
        <v>6</v>
      </c>
      <c r="M94" s="191">
        <v>10</v>
      </c>
      <c r="N94" s="191">
        <v>16</v>
      </c>
      <c r="O94" s="192">
        <f t="shared" si="12"/>
        <v>10</v>
      </c>
      <c r="P94" s="192">
        <f t="shared" si="13"/>
        <v>12</v>
      </c>
      <c r="Q94" s="192">
        <f t="shared" si="14"/>
        <v>22</v>
      </c>
      <c r="R94" s="184">
        <v>8</v>
      </c>
      <c r="S94" s="184">
        <v>2</v>
      </c>
      <c r="T94" s="184">
        <v>10</v>
      </c>
      <c r="U94" s="184">
        <v>4</v>
      </c>
      <c r="V94" s="184">
        <v>5</v>
      </c>
      <c r="W94" s="184">
        <v>9</v>
      </c>
      <c r="X94" s="184">
        <v>12</v>
      </c>
      <c r="Y94" s="184">
        <v>9</v>
      </c>
      <c r="Z94" s="184">
        <v>21</v>
      </c>
      <c r="AA94" s="184">
        <v>6</v>
      </c>
      <c r="AB94" s="184">
        <v>2</v>
      </c>
      <c r="AC94" s="184">
        <v>8</v>
      </c>
      <c r="AD94" s="184">
        <v>3</v>
      </c>
      <c r="AE94" s="184">
        <v>2</v>
      </c>
      <c r="AF94" s="184">
        <v>5</v>
      </c>
      <c r="AG94" s="187">
        <v>7</v>
      </c>
      <c r="AH94" s="187">
        <v>5</v>
      </c>
      <c r="AI94" s="187">
        <v>12</v>
      </c>
      <c r="AJ94" s="195">
        <f t="shared" si="15"/>
        <v>34</v>
      </c>
      <c r="AK94" s="195">
        <f t="shared" si="16"/>
        <v>25</v>
      </c>
      <c r="AL94" s="195">
        <f t="shared" si="17"/>
        <v>59</v>
      </c>
      <c r="AM94" s="185">
        <v>7</v>
      </c>
      <c r="AN94" s="185">
        <v>5</v>
      </c>
      <c r="AO94" s="185">
        <v>12</v>
      </c>
      <c r="AP94" s="185">
        <v>3</v>
      </c>
      <c r="AQ94" s="185">
        <v>5</v>
      </c>
      <c r="AR94" s="185">
        <v>8</v>
      </c>
      <c r="AS94" s="185">
        <v>4</v>
      </c>
      <c r="AT94" s="185">
        <v>2</v>
      </c>
      <c r="AU94" s="185">
        <v>6</v>
      </c>
      <c r="AV94" s="186">
        <f t="shared" si="18"/>
        <v>14</v>
      </c>
      <c r="AW94" s="186">
        <f t="shared" si="19"/>
        <v>7</v>
      </c>
      <c r="AX94" s="186">
        <f t="shared" si="20"/>
        <v>21</v>
      </c>
      <c r="AY94" s="193">
        <f t="shared" si="23"/>
        <v>58</v>
      </c>
      <c r="AZ94" s="193">
        <f t="shared" si="24"/>
        <v>44</v>
      </c>
      <c r="BA94" s="193">
        <f t="shared" si="21"/>
        <v>102</v>
      </c>
    </row>
    <row r="95" spans="1:53" x14ac:dyDescent="0.6">
      <c r="A95" s="54">
        <v>91</v>
      </c>
      <c r="B95" s="2" t="s">
        <v>138</v>
      </c>
      <c r="C95" s="79"/>
      <c r="D95" s="79" t="s">
        <v>247</v>
      </c>
      <c r="E95" s="175"/>
      <c r="F95" s="191">
        <v>0</v>
      </c>
      <c r="G95" s="191">
        <v>0</v>
      </c>
      <c r="H95" s="191">
        <v>0</v>
      </c>
      <c r="I95" s="191">
        <v>2</v>
      </c>
      <c r="J95" s="191">
        <v>5</v>
      </c>
      <c r="K95" s="191">
        <v>7</v>
      </c>
      <c r="L95" s="191">
        <v>4</v>
      </c>
      <c r="M95" s="191">
        <v>0</v>
      </c>
      <c r="N95" s="191">
        <v>4</v>
      </c>
      <c r="O95" s="192">
        <f t="shared" si="12"/>
        <v>6</v>
      </c>
      <c r="P95" s="192">
        <f t="shared" si="13"/>
        <v>5</v>
      </c>
      <c r="Q95" s="192">
        <f t="shared" si="14"/>
        <v>11</v>
      </c>
      <c r="R95" s="184">
        <v>6</v>
      </c>
      <c r="S95" s="184">
        <v>3</v>
      </c>
      <c r="T95" s="184">
        <v>9</v>
      </c>
      <c r="U95" s="184">
        <v>8</v>
      </c>
      <c r="V95" s="184">
        <v>11</v>
      </c>
      <c r="W95" s="184">
        <v>19</v>
      </c>
      <c r="X95" s="184">
        <v>4</v>
      </c>
      <c r="Y95" s="184">
        <v>2</v>
      </c>
      <c r="Z95" s="184">
        <v>6</v>
      </c>
      <c r="AA95" s="184">
        <v>16</v>
      </c>
      <c r="AB95" s="184">
        <v>5</v>
      </c>
      <c r="AC95" s="184">
        <v>21</v>
      </c>
      <c r="AD95" s="184">
        <v>13</v>
      </c>
      <c r="AE95" s="184">
        <v>5</v>
      </c>
      <c r="AF95" s="184">
        <v>18</v>
      </c>
      <c r="AG95" s="187">
        <v>6</v>
      </c>
      <c r="AH95" s="187">
        <v>6</v>
      </c>
      <c r="AI95" s="187">
        <v>12</v>
      </c>
      <c r="AJ95" s="195">
        <f t="shared" si="15"/>
        <v>37</v>
      </c>
      <c r="AK95" s="195">
        <f t="shared" si="16"/>
        <v>32</v>
      </c>
      <c r="AL95" s="195">
        <f t="shared" si="17"/>
        <v>69</v>
      </c>
      <c r="AM95" s="185">
        <v>2</v>
      </c>
      <c r="AN95" s="185">
        <v>2</v>
      </c>
      <c r="AO95" s="185">
        <v>4</v>
      </c>
      <c r="AP95" s="185">
        <v>5</v>
      </c>
      <c r="AQ95" s="185">
        <v>2</v>
      </c>
      <c r="AR95" s="185">
        <v>7</v>
      </c>
      <c r="AS95" s="185">
        <v>5</v>
      </c>
      <c r="AT95" s="185">
        <v>2</v>
      </c>
      <c r="AU95" s="185">
        <v>7</v>
      </c>
      <c r="AV95" s="186">
        <f t="shared" si="18"/>
        <v>12</v>
      </c>
      <c r="AW95" s="186">
        <f t="shared" si="19"/>
        <v>4</v>
      </c>
      <c r="AX95" s="186">
        <f t="shared" si="20"/>
        <v>16</v>
      </c>
      <c r="AY95" s="193">
        <f t="shared" si="23"/>
        <v>55</v>
      </c>
      <c r="AZ95" s="193">
        <f t="shared" si="24"/>
        <v>41</v>
      </c>
      <c r="BA95" s="193">
        <f t="shared" si="21"/>
        <v>96</v>
      </c>
    </row>
    <row r="96" spans="1:53" x14ac:dyDescent="0.6">
      <c r="A96" s="54">
        <v>92</v>
      </c>
      <c r="B96" s="2" t="s">
        <v>139</v>
      </c>
      <c r="C96" s="79"/>
      <c r="D96" s="79" t="s">
        <v>247</v>
      </c>
      <c r="E96" s="175"/>
      <c r="F96" s="191">
        <v>0</v>
      </c>
      <c r="G96" s="191">
        <v>0</v>
      </c>
      <c r="H96" s="191">
        <v>0</v>
      </c>
      <c r="I96" s="191">
        <v>2</v>
      </c>
      <c r="J96" s="191">
        <v>2</v>
      </c>
      <c r="K96" s="191">
        <v>4</v>
      </c>
      <c r="L96" s="191">
        <v>3</v>
      </c>
      <c r="M96" s="191">
        <v>5</v>
      </c>
      <c r="N96" s="191">
        <v>8</v>
      </c>
      <c r="O96" s="192">
        <f t="shared" si="12"/>
        <v>5</v>
      </c>
      <c r="P96" s="192">
        <f t="shared" si="13"/>
        <v>7</v>
      </c>
      <c r="Q96" s="192">
        <f t="shared" si="14"/>
        <v>12</v>
      </c>
      <c r="R96" s="184">
        <v>3</v>
      </c>
      <c r="S96" s="184">
        <v>4</v>
      </c>
      <c r="T96" s="184">
        <v>7</v>
      </c>
      <c r="U96" s="184">
        <v>3</v>
      </c>
      <c r="V96" s="184">
        <v>4</v>
      </c>
      <c r="W96" s="184">
        <v>7</v>
      </c>
      <c r="X96" s="184">
        <v>1</v>
      </c>
      <c r="Y96" s="184">
        <v>5</v>
      </c>
      <c r="Z96" s="184">
        <v>6</v>
      </c>
      <c r="AA96" s="184">
        <v>4</v>
      </c>
      <c r="AB96" s="184">
        <v>5</v>
      </c>
      <c r="AC96" s="184">
        <v>9</v>
      </c>
      <c r="AD96" s="184">
        <v>3</v>
      </c>
      <c r="AE96" s="184">
        <v>5</v>
      </c>
      <c r="AF96" s="184">
        <v>8</v>
      </c>
      <c r="AG96" s="187">
        <v>1</v>
      </c>
      <c r="AH96" s="187">
        <v>3</v>
      </c>
      <c r="AI96" s="187">
        <v>4</v>
      </c>
      <c r="AJ96" s="195">
        <f t="shared" si="15"/>
        <v>11</v>
      </c>
      <c r="AK96" s="195">
        <f t="shared" si="16"/>
        <v>26</v>
      </c>
      <c r="AL96" s="195">
        <f t="shared" si="17"/>
        <v>37</v>
      </c>
      <c r="AM96" s="185">
        <v>0</v>
      </c>
      <c r="AN96" s="185">
        <v>0</v>
      </c>
      <c r="AO96" s="185">
        <v>0</v>
      </c>
      <c r="AP96" s="185">
        <v>0</v>
      </c>
      <c r="AQ96" s="185">
        <v>0</v>
      </c>
      <c r="AR96" s="185">
        <v>0</v>
      </c>
      <c r="AS96" s="185">
        <v>0</v>
      </c>
      <c r="AT96" s="185">
        <v>0</v>
      </c>
      <c r="AU96" s="185">
        <v>0</v>
      </c>
      <c r="AV96" s="186">
        <f t="shared" si="18"/>
        <v>0</v>
      </c>
      <c r="AW96" s="186">
        <f t="shared" si="19"/>
        <v>0</v>
      </c>
      <c r="AX96" s="186">
        <f t="shared" si="20"/>
        <v>0</v>
      </c>
      <c r="AY96" s="193">
        <f t="shared" si="23"/>
        <v>16</v>
      </c>
      <c r="AZ96" s="193">
        <f t="shared" si="24"/>
        <v>33</v>
      </c>
      <c r="BA96" s="193">
        <f t="shared" si="21"/>
        <v>49</v>
      </c>
    </row>
    <row r="97" spans="1:53" x14ac:dyDescent="0.6">
      <c r="A97" s="54">
        <v>93</v>
      </c>
      <c r="B97" s="2" t="s">
        <v>140</v>
      </c>
      <c r="C97" s="79"/>
      <c r="D97" s="79" t="s">
        <v>247</v>
      </c>
      <c r="E97" s="175"/>
      <c r="F97" s="191">
        <v>0</v>
      </c>
      <c r="G97" s="191">
        <v>0</v>
      </c>
      <c r="H97" s="191">
        <v>0</v>
      </c>
      <c r="I97" s="191">
        <v>3</v>
      </c>
      <c r="J97" s="191">
        <v>2</v>
      </c>
      <c r="K97" s="191">
        <v>5</v>
      </c>
      <c r="L97" s="191">
        <v>3</v>
      </c>
      <c r="M97" s="191">
        <v>2</v>
      </c>
      <c r="N97" s="191">
        <v>5</v>
      </c>
      <c r="O97" s="192">
        <f t="shared" si="12"/>
        <v>6</v>
      </c>
      <c r="P97" s="192">
        <f t="shared" si="13"/>
        <v>4</v>
      </c>
      <c r="Q97" s="192">
        <f t="shared" si="14"/>
        <v>10</v>
      </c>
      <c r="R97" s="184">
        <v>4</v>
      </c>
      <c r="S97" s="184">
        <v>3</v>
      </c>
      <c r="T97" s="184">
        <v>7</v>
      </c>
      <c r="U97" s="184">
        <v>7</v>
      </c>
      <c r="V97" s="184">
        <v>6</v>
      </c>
      <c r="W97" s="184">
        <v>13</v>
      </c>
      <c r="X97" s="184">
        <v>5</v>
      </c>
      <c r="Y97" s="184">
        <v>4</v>
      </c>
      <c r="Z97" s="184">
        <v>9</v>
      </c>
      <c r="AA97" s="184">
        <v>3</v>
      </c>
      <c r="AB97" s="184">
        <v>3</v>
      </c>
      <c r="AC97" s="184">
        <v>6</v>
      </c>
      <c r="AD97" s="184">
        <v>7</v>
      </c>
      <c r="AE97" s="184">
        <v>2</v>
      </c>
      <c r="AF97" s="184">
        <v>9</v>
      </c>
      <c r="AG97" s="187">
        <v>2</v>
      </c>
      <c r="AH97" s="187">
        <v>0</v>
      </c>
      <c r="AI97" s="187">
        <v>2</v>
      </c>
      <c r="AJ97" s="195">
        <f t="shared" si="15"/>
        <v>25</v>
      </c>
      <c r="AK97" s="195">
        <f t="shared" si="16"/>
        <v>18</v>
      </c>
      <c r="AL97" s="195">
        <f t="shared" si="17"/>
        <v>43</v>
      </c>
      <c r="AM97" s="185">
        <v>6</v>
      </c>
      <c r="AN97" s="185">
        <v>4</v>
      </c>
      <c r="AO97" s="185">
        <v>10</v>
      </c>
      <c r="AP97" s="185">
        <v>9</v>
      </c>
      <c r="AQ97" s="185">
        <v>2</v>
      </c>
      <c r="AR97" s="185">
        <v>11</v>
      </c>
      <c r="AS97" s="185">
        <v>4</v>
      </c>
      <c r="AT97" s="185">
        <v>7</v>
      </c>
      <c r="AU97" s="185">
        <v>11</v>
      </c>
      <c r="AV97" s="186">
        <f t="shared" si="18"/>
        <v>19</v>
      </c>
      <c r="AW97" s="186">
        <f t="shared" si="19"/>
        <v>11</v>
      </c>
      <c r="AX97" s="186">
        <f t="shared" si="20"/>
        <v>30</v>
      </c>
      <c r="AY97" s="193">
        <f t="shared" si="23"/>
        <v>50</v>
      </c>
      <c r="AZ97" s="193">
        <f t="shared" si="24"/>
        <v>33</v>
      </c>
      <c r="BA97" s="193">
        <f t="shared" si="21"/>
        <v>83</v>
      </c>
    </row>
    <row r="98" spans="1:53" x14ac:dyDescent="0.6">
      <c r="A98" s="54">
        <v>94</v>
      </c>
      <c r="B98" s="2" t="s">
        <v>141</v>
      </c>
      <c r="C98" s="79"/>
      <c r="D98" s="79" t="s">
        <v>247</v>
      </c>
      <c r="E98" s="175"/>
      <c r="F98" s="191">
        <v>0</v>
      </c>
      <c r="G98" s="191">
        <v>0</v>
      </c>
      <c r="H98" s="191">
        <v>0</v>
      </c>
      <c r="I98" s="191">
        <v>2</v>
      </c>
      <c r="J98" s="191">
        <v>5</v>
      </c>
      <c r="K98" s="191">
        <v>7</v>
      </c>
      <c r="L98" s="191">
        <v>2</v>
      </c>
      <c r="M98" s="191">
        <v>1</v>
      </c>
      <c r="N98" s="191">
        <v>3</v>
      </c>
      <c r="O98" s="192">
        <f t="shared" si="12"/>
        <v>4</v>
      </c>
      <c r="P98" s="192">
        <f t="shared" si="13"/>
        <v>6</v>
      </c>
      <c r="Q98" s="192">
        <f t="shared" si="14"/>
        <v>10</v>
      </c>
      <c r="R98" s="184">
        <v>3</v>
      </c>
      <c r="S98" s="184">
        <v>3</v>
      </c>
      <c r="T98" s="184">
        <v>6</v>
      </c>
      <c r="U98" s="184">
        <v>4</v>
      </c>
      <c r="V98" s="184">
        <v>3</v>
      </c>
      <c r="W98" s="184">
        <v>7</v>
      </c>
      <c r="X98" s="184">
        <v>2</v>
      </c>
      <c r="Y98" s="184">
        <v>2</v>
      </c>
      <c r="Z98" s="184">
        <v>4</v>
      </c>
      <c r="AA98" s="184">
        <v>5</v>
      </c>
      <c r="AB98" s="184">
        <v>3</v>
      </c>
      <c r="AC98" s="184">
        <v>8</v>
      </c>
      <c r="AD98" s="184">
        <v>5</v>
      </c>
      <c r="AE98" s="184">
        <v>4</v>
      </c>
      <c r="AF98" s="184">
        <v>9</v>
      </c>
      <c r="AG98" s="187">
        <v>7</v>
      </c>
      <c r="AH98" s="187">
        <v>6</v>
      </c>
      <c r="AI98" s="187">
        <v>13</v>
      </c>
      <c r="AJ98" s="195">
        <f t="shared" si="15"/>
        <v>21</v>
      </c>
      <c r="AK98" s="195">
        <f t="shared" si="16"/>
        <v>21</v>
      </c>
      <c r="AL98" s="195">
        <f t="shared" si="17"/>
        <v>42</v>
      </c>
      <c r="AM98" s="185">
        <v>6</v>
      </c>
      <c r="AN98" s="185">
        <v>2</v>
      </c>
      <c r="AO98" s="185">
        <v>8</v>
      </c>
      <c r="AP98" s="185">
        <v>4</v>
      </c>
      <c r="AQ98" s="185">
        <v>4</v>
      </c>
      <c r="AR98" s="185">
        <v>8</v>
      </c>
      <c r="AS98" s="185">
        <v>5</v>
      </c>
      <c r="AT98" s="185">
        <v>3</v>
      </c>
      <c r="AU98" s="185">
        <v>8</v>
      </c>
      <c r="AV98" s="186">
        <f t="shared" si="18"/>
        <v>15</v>
      </c>
      <c r="AW98" s="186">
        <f t="shared" si="19"/>
        <v>5</v>
      </c>
      <c r="AX98" s="186">
        <f t="shared" si="20"/>
        <v>20</v>
      </c>
      <c r="AY98" s="193">
        <f t="shared" si="23"/>
        <v>40</v>
      </c>
      <c r="AZ98" s="193">
        <f t="shared" si="24"/>
        <v>32</v>
      </c>
      <c r="BA98" s="193">
        <f t="shared" si="21"/>
        <v>72</v>
      </c>
    </row>
    <row r="99" spans="1:53" x14ac:dyDescent="0.6">
      <c r="A99" s="54">
        <v>95</v>
      </c>
      <c r="B99" s="2" t="s">
        <v>142</v>
      </c>
      <c r="C99" s="79"/>
      <c r="D99" s="79" t="s">
        <v>247</v>
      </c>
      <c r="E99" s="175"/>
      <c r="F99" s="191">
        <v>0</v>
      </c>
      <c r="G99" s="191">
        <v>0</v>
      </c>
      <c r="H99" s="191">
        <v>0</v>
      </c>
      <c r="I99" s="191">
        <v>2</v>
      </c>
      <c r="J99" s="191">
        <v>0</v>
      </c>
      <c r="K99" s="191">
        <v>2</v>
      </c>
      <c r="L99" s="191">
        <v>4</v>
      </c>
      <c r="M99" s="191">
        <v>4</v>
      </c>
      <c r="N99" s="191">
        <v>8</v>
      </c>
      <c r="O99" s="192">
        <f t="shared" si="12"/>
        <v>6</v>
      </c>
      <c r="P99" s="192">
        <f t="shared" si="13"/>
        <v>4</v>
      </c>
      <c r="Q99" s="192">
        <f t="shared" si="14"/>
        <v>10</v>
      </c>
      <c r="R99" s="184">
        <v>3</v>
      </c>
      <c r="S99" s="184">
        <v>7</v>
      </c>
      <c r="T99" s="184">
        <v>10</v>
      </c>
      <c r="U99" s="184">
        <v>4</v>
      </c>
      <c r="V99" s="184">
        <v>4</v>
      </c>
      <c r="W99" s="184">
        <v>8</v>
      </c>
      <c r="X99" s="184">
        <v>3</v>
      </c>
      <c r="Y99" s="184">
        <v>3</v>
      </c>
      <c r="Z99" s="184">
        <v>6</v>
      </c>
      <c r="AA99" s="184">
        <v>4</v>
      </c>
      <c r="AB99" s="184">
        <v>3</v>
      </c>
      <c r="AC99" s="184">
        <v>7</v>
      </c>
      <c r="AD99" s="184">
        <v>3</v>
      </c>
      <c r="AE99" s="184">
        <v>5</v>
      </c>
      <c r="AF99" s="184">
        <v>8</v>
      </c>
      <c r="AG99" s="187">
        <v>6</v>
      </c>
      <c r="AH99" s="187">
        <v>3</v>
      </c>
      <c r="AI99" s="187">
        <v>9</v>
      </c>
      <c r="AJ99" s="195">
        <f t="shared" si="15"/>
        <v>19</v>
      </c>
      <c r="AK99" s="195">
        <f t="shared" si="16"/>
        <v>25</v>
      </c>
      <c r="AL99" s="195">
        <f t="shared" si="17"/>
        <v>44</v>
      </c>
      <c r="AM99" s="185">
        <v>5</v>
      </c>
      <c r="AN99" s="185">
        <v>3</v>
      </c>
      <c r="AO99" s="185">
        <v>8</v>
      </c>
      <c r="AP99" s="185">
        <v>7</v>
      </c>
      <c r="AQ99" s="185">
        <v>6</v>
      </c>
      <c r="AR99" s="185">
        <v>13</v>
      </c>
      <c r="AS99" s="185">
        <v>2</v>
      </c>
      <c r="AT99" s="185">
        <v>1</v>
      </c>
      <c r="AU99" s="185">
        <v>3</v>
      </c>
      <c r="AV99" s="186">
        <f t="shared" si="18"/>
        <v>14</v>
      </c>
      <c r="AW99" s="186">
        <f t="shared" si="19"/>
        <v>4</v>
      </c>
      <c r="AX99" s="186">
        <f t="shared" si="20"/>
        <v>18</v>
      </c>
      <c r="AY99" s="193">
        <f t="shared" si="23"/>
        <v>39</v>
      </c>
      <c r="AZ99" s="193">
        <f t="shared" si="24"/>
        <v>33</v>
      </c>
      <c r="BA99" s="193">
        <f t="shared" si="21"/>
        <v>72</v>
      </c>
    </row>
    <row r="100" spans="1:53" x14ac:dyDescent="0.6">
      <c r="A100" s="54">
        <v>96</v>
      </c>
      <c r="B100" s="2" t="s">
        <v>143</v>
      </c>
      <c r="C100" s="106"/>
      <c r="D100" s="106" t="s">
        <v>247</v>
      </c>
      <c r="E100" s="177"/>
      <c r="F100" s="191">
        <v>0</v>
      </c>
      <c r="G100" s="191">
        <v>0</v>
      </c>
      <c r="H100" s="191">
        <v>0</v>
      </c>
      <c r="I100" s="191">
        <v>4</v>
      </c>
      <c r="J100" s="191">
        <v>3</v>
      </c>
      <c r="K100" s="191">
        <v>7</v>
      </c>
      <c r="L100" s="191">
        <v>1</v>
      </c>
      <c r="M100" s="191">
        <v>1</v>
      </c>
      <c r="N100" s="191">
        <v>2</v>
      </c>
      <c r="O100" s="192">
        <f t="shared" si="12"/>
        <v>5</v>
      </c>
      <c r="P100" s="192">
        <f t="shared" si="13"/>
        <v>4</v>
      </c>
      <c r="Q100" s="192">
        <f t="shared" si="14"/>
        <v>9</v>
      </c>
      <c r="R100" s="184">
        <v>1</v>
      </c>
      <c r="S100" s="184">
        <v>1</v>
      </c>
      <c r="T100" s="184">
        <v>2</v>
      </c>
      <c r="U100" s="184">
        <v>1</v>
      </c>
      <c r="V100" s="184">
        <v>2</v>
      </c>
      <c r="W100" s="184">
        <v>3</v>
      </c>
      <c r="X100" s="184">
        <v>1</v>
      </c>
      <c r="Y100" s="184">
        <v>3</v>
      </c>
      <c r="Z100" s="184">
        <v>4</v>
      </c>
      <c r="AA100" s="184">
        <v>1</v>
      </c>
      <c r="AB100" s="184">
        <v>1</v>
      </c>
      <c r="AC100" s="184">
        <v>2</v>
      </c>
      <c r="AD100" s="184">
        <v>4</v>
      </c>
      <c r="AE100" s="184">
        <v>1</v>
      </c>
      <c r="AF100" s="184">
        <v>5</v>
      </c>
      <c r="AG100" s="187">
        <v>6</v>
      </c>
      <c r="AH100" s="187">
        <v>4</v>
      </c>
      <c r="AI100" s="187">
        <v>10</v>
      </c>
      <c r="AJ100" s="195">
        <f t="shared" si="15"/>
        <v>13</v>
      </c>
      <c r="AK100" s="195">
        <f t="shared" si="16"/>
        <v>12</v>
      </c>
      <c r="AL100" s="195">
        <f t="shared" si="17"/>
        <v>25</v>
      </c>
      <c r="AM100" s="185">
        <v>5</v>
      </c>
      <c r="AN100" s="185">
        <v>3</v>
      </c>
      <c r="AO100" s="185">
        <v>8</v>
      </c>
      <c r="AP100" s="185">
        <v>6</v>
      </c>
      <c r="AQ100" s="185">
        <v>4</v>
      </c>
      <c r="AR100" s="185">
        <v>10</v>
      </c>
      <c r="AS100" s="185">
        <v>7</v>
      </c>
      <c r="AT100" s="185">
        <v>8</v>
      </c>
      <c r="AU100" s="185">
        <v>15</v>
      </c>
      <c r="AV100" s="186">
        <f t="shared" si="18"/>
        <v>18</v>
      </c>
      <c r="AW100" s="186">
        <f t="shared" si="19"/>
        <v>11</v>
      </c>
      <c r="AX100" s="186">
        <f t="shared" si="20"/>
        <v>29</v>
      </c>
      <c r="AY100" s="193">
        <f t="shared" si="23"/>
        <v>36</v>
      </c>
      <c r="AZ100" s="193">
        <f t="shared" si="24"/>
        <v>27</v>
      </c>
      <c r="BA100" s="193">
        <f t="shared" si="21"/>
        <v>63</v>
      </c>
    </row>
    <row r="101" spans="1:53" x14ac:dyDescent="0.6">
      <c r="A101" s="54">
        <v>97</v>
      </c>
      <c r="B101" s="2" t="s">
        <v>144</v>
      </c>
      <c r="C101" s="107"/>
      <c r="D101" s="107" t="s">
        <v>247</v>
      </c>
      <c r="E101" s="178"/>
      <c r="F101" s="191">
        <v>0</v>
      </c>
      <c r="G101" s="191">
        <v>0</v>
      </c>
      <c r="H101" s="191">
        <v>0</v>
      </c>
      <c r="I101" s="191">
        <v>14</v>
      </c>
      <c r="J101" s="191">
        <v>15</v>
      </c>
      <c r="K101" s="191">
        <v>29</v>
      </c>
      <c r="L101" s="191">
        <v>18</v>
      </c>
      <c r="M101" s="191">
        <v>10</v>
      </c>
      <c r="N101" s="191">
        <v>28</v>
      </c>
      <c r="O101" s="192">
        <f t="shared" si="12"/>
        <v>32</v>
      </c>
      <c r="P101" s="192">
        <f t="shared" si="13"/>
        <v>25</v>
      </c>
      <c r="Q101" s="192">
        <f t="shared" si="14"/>
        <v>57</v>
      </c>
      <c r="R101" s="184">
        <v>13</v>
      </c>
      <c r="S101" s="184">
        <v>20</v>
      </c>
      <c r="T101" s="184">
        <v>33</v>
      </c>
      <c r="U101" s="184">
        <v>18</v>
      </c>
      <c r="V101" s="184">
        <v>14</v>
      </c>
      <c r="W101" s="184">
        <v>32</v>
      </c>
      <c r="X101" s="184">
        <v>13</v>
      </c>
      <c r="Y101" s="184">
        <v>25</v>
      </c>
      <c r="Z101" s="184">
        <v>38</v>
      </c>
      <c r="AA101" s="184">
        <v>14</v>
      </c>
      <c r="AB101" s="184">
        <v>18</v>
      </c>
      <c r="AC101" s="184">
        <v>32</v>
      </c>
      <c r="AD101" s="184">
        <v>23</v>
      </c>
      <c r="AE101" s="184">
        <v>27</v>
      </c>
      <c r="AF101" s="184">
        <v>50</v>
      </c>
      <c r="AG101" s="187">
        <v>15</v>
      </c>
      <c r="AH101" s="187">
        <v>14</v>
      </c>
      <c r="AI101" s="187">
        <v>29</v>
      </c>
      <c r="AJ101" s="195">
        <f t="shared" si="15"/>
        <v>82</v>
      </c>
      <c r="AK101" s="195">
        <f t="shared" si="16"/>
        <v>118</v>
      </c>
      <c r="AL101" s="195">
        <f t="shared" si="17"/>
        <v>200</v>
      </c>
      <c r="AM101" s="185">
        <v>0</v>
      </c>
      <c r="AN101" s="185">
        <v>0</v>
      </c>
      <c r="AO101" s="185">
        <v>0</v>
      </c>
      <c r="AP101" s="185">
        <v>0</v>
      </c>
      <c r="AQ101" s="185">
        <v>0</v>
      </c>
      <c r="AR101" s="185">
        <v>0</v>
      </c>
      <c r="AS101" s="185">
        <v>0</v>
      </c>
      <c r="AT101" s="185">
        <v>0</v>
      </c>
      <c r="AU101" s="185">
        <v>0</v>
      </c>
      <c r="AV101" s="186">
        <f t="shared" si="18"/>
        <v>0</v>
      </c>
      <c r="AW101" s="186">
        <f t="shared" si="19"/>
        <v>0</v>
      </c>
      <c r="AX101" s="186">
        <f t="shared" si="20"/>
        <v>0</v>
      </c>
      <c r="AY101" s="193">
        <f t="shared" si="23"/>
        <v>114</v>
      </c>
      <c r="AZ101" s="193">
        <f t="shared" si="24"/>
        <v>143</v>
      </c>
      <c r="BA101" s="193">
        <f t="shared" si="21"/>
        <v>257</v>
      </c>
    </row>
    <row r="102" spans="1:53" x14ac:dyDescent="0.6">
      <c r="A102" s="54">
        <v>98</v>
      </c>
      <c r="B102" s="2" t="s">
        <v>145</v>
      </c>
      <c r="C102" s="107"/>
      <c r="D102" s="107" t="s">
        <v>247</v>
      </c>
      <c r="E102" s="178"/>
      <c r="F102" s="191">
        <v>0</v>
      </c>
      <c r="G102" s="191">
        <v>0</v>
      </c>
      <c r="H102" s="191">
        <v>0</v>
      </c>
      <c r="I102" s="191">
        <v>3</v>
      </c>
      <c r="J102" s="191">
        <v>0</v>
      </c>
      <c r="K102" s="191">
        <v>3</v>
      </c>
      <c r="L102" s="191">
        <v>1</v>
      </c>
      <c r="M102" s="191">
        <v>2</v>
      </c>
      <c r="N102" s="191">
        <v>3</v>
      </c>
      <c r="O102" s="192">
        <f t="shared" si="12"/>
        <v>4</v>
      </c>
      <c r="P102" s="192">
        <f t="shared" si="13"/>
        <v>2</v>
      </c>
      <c r="Q102" s="192">
        <f t="shared" si="14"/>
        <v>6</v>
      </c>
      <c r="R102" s="184">
        <v>1</v>
      </c>
      <c r="S102" s="184">
        <v>3</v>
      </c>
      <c r="T102" s="184">
        <v>4</v>
      </c>
      <c r="U102" s="184">
        <v>1</v>
      </c>
      <c r="V102" s="184">
        <v>1</v>
      </c>
      <c r="W102" s="184">
        <v>2</v>
      </c>
      <c r="X102" s="184">
        <v>0</v>
      </c>
      <c r="Y102" s="184">
        <v>1</v>
      </c>
      <c r="Z102" s="184">
        <v>1</v>
      </c>
      <c r="AA102" s="184">
        <v>3</v>
      </c>
      <c r="AB102" s="184">
        <v>1</v>
      </c>
      <c r="AC102" s="184">
        <v>4</v>
      </c>
      <c r="AD102" s="184">
        <v>4</v>
      </c>
      <c r="AE102" s="184">
        <v>2</v>
      </c>
      <c r="AF102" s="184">
        <v>6</v>
      </c>
      <c r="AG102" s="187">
        <v>5</v>
      </c>
      <c r="AH102" s="187">
        <v>4</v>
      </c>
      <c r="AI102" s="187">
        <v>9</v>
      </c>
      <c r="AJ102" s="195">
        <f t="shared" si="15"/>
        <v>11</v>
      </c>
      <c r="AK102" s="195">
        <f t="shared" si="16"/>
        <v>12</v>
      </c>
      <c r="AL102" s="195">
        <f t="shared" si="17"/>
        <v>23</v>
      </c>
      <c r="AM102" s="185">
        <v>0</v>
      </c>
      <c r="AN102" s="185">
        <v>0</v>
      </c>
      <c r="AO102" s="185">
        <v>0</v>
      </c>
      <c r="AP102" s="185">
        <v>0</v>
      </c>
      <c r="AQ102" s="185">
        <v>0</v>
      </c>
      <c r="AR102" s="185">
        <v>0</v>
      </c>
      <c r="AS102" s="185">
        <v>0</v>
      </c>
      <c r="AT102" s="185">
        <v>0</v>
      </c>
      <c r="AU102" s="185">
        <v>0</v>
      </c>
      <c r="AV102" s="186">
        <f t="shared" si="18"/>
        <v>0</v>
      </c>
      <c r="AW102" s="186">
        <f t="shared" si="19"/>
        <v>0</v>
      </c>
      <c r="AX102" s="186">
        <f t="shared" si="20"/>
        <v>0</v>
      </c>
      <c r="AY102" s="193">
        <f t="shared" si="23"/>
        <v>15</v>
      </c>
      <c r="AZ102" s="193">
        <f t="shared" si="24"/>
        <v>14</v>
      </c>
      <c r="BA102" s="193">
        <f t="shared" si="21"/>
        <v>29</v>
      </c>
    </row>
    <row r="103" spans="1:53" x14ac:dyDescent="0.6">
      <c r="A103" s="54">
        <v>99</v>
      </c>
      <c r="B103" s="2" t="s">
        <v>170</v>
      </c>
      <c r="C103" s="107"/>
      <c r="D103" s="107" t="s">
        <v>247</v>
      </c>
      <c r="E103" s="178"/>
      <c r="F103" s="191">
        <v>0</v>
      </c>
      <c r="G103" s="191">
        <v>0</v>
      </c>
      <c r="H103" s="191">
        <v>0</v>
      </c>
      <c r="I103" s="191">
        <v>40</v>
      </c>
      <c r="J103" s="191">
        <v>36</v>
      </c>
      <c r="K103" s="191">
        <v>76</v>
      </c>
      <c r="L103" s="191">
        <v>61</v>
      </c>
      <c r="M103" s="191">
        <v>35</v>
      </c>
      <c r="N103" s="191">
        <v>96</v>
      </c>
      <c r="O103" s="192">
        <f t="shared" si="12"/>
        <v>101</v>
      </c>
      <c r="P103" s="192">
        <f t="shared" si="13"/>
        <v>71</v>
      </c>
      <c r="Q103" s="192">
        <f t="shared" si="14"/>
        <v>172</v>
      </c>
      <c r="R103" s="184">
        <v>50</v>
      </c>
      <c r="S103" s="184">
        <v>46</v>
      </c>
      <c r="T103" s="184">
        <v>96</v>
      </c>
      <c r="U103" s="184">
        <v>61</v>
      </c>
      <c r="V103" s="184">
        <v>69</v>
      </c>
      <c r="W103" s="184">
        <v>130</v>
      </c>
      <c r="X103" s="184">
        <v>70</v>
      </c>
      <c r="Y103" s="184">
        <v>65</v>
      </c>
      <c r="Z103" s="184">
        <v>135</v>
      </c>
      <c r="AA103" s="184">
        <v>60</v>
      </c>
      <c r="AB103" s="184">
        <v>58</v>
      </c>
      <c r="AC103" s="184">
        <v>118</v>
      </c>
      <c r="AD103" s="184">
        <v>71</v>
      </c>
      <c r="AE103" s="184">
        <v>61</v>
      </c>
      <c r="AF103" s="184">
        <v>132</v>
      </c>
      <c r="AG103" s="187">
        <v>62</v>
      </c>
      <c r="AH103" s="187">
        <v>69</v>
      </c>
      <c r="AI103" s="187">
        <v>131</v>
      </c>
      <c r="AJ103" s="195">
        <f t="shared" si="15"/>
        <v>314</v>
      </c>
      <c r="AK103" s="195">
        <f t="shared" si="16"/>
        <v>368</v>
      </c>
      <c r="AL103" s="195">
        <f t="shared" si="17"/>
        <v>682</v>
      </c>
      <c r="AM103" s="185">
        <v>0</v>
      </c>
      <c r="AN103" s="185">
        <v>0</v>
      </c>
      <c r="AO103" s="185">
        <v>0</v>
      </c>
      <c r="AP103" s="185">
        <v>0</v>
      </c>
      <c r="AQ103" s="185">
        <v>0</v>
      </c>
      <c r="AR103" s="185">
        <v>0</v>
      </c>
      <c r="AS103" s="185">
        <v>0</v>
      </c>
      <c r="AT103" s="185">
        <v>0</v>
      </c>
      <c r="AU103" s="185">
        <v>0</v>
      </c>
      <c r="AV103" s="186">
        <f t="shared" si="18"/>
        <v>0</v>
      </c>
      <c r="AW103" s="186">
        <f t="shared" si="19"/>
        <v>0</v>
      </c>
      <c r="AX103" s="186">
        <f t="shared" si="20"/>
        <v>0</v>
      </c>
      <c r="AY103" s="193">
        <f t="shared" si="23"/>
        <v>415</v>
      </c>
      <c r="AZ103" s="193">
        <f t="shared" si="24"/>
        <v>439</v>
      </c>
      <c r="BA103" s="193">
        <f t="shared" si="21"/>
        <v>854</v>
      </c>
    </row>
    <row r="104" spans="1:53" x14ac:dyDescent="0.6">
      <c r="A104" s="105"/>
      <c r="B104" s="152"/>
      <c r="C104" s="152"/>
      <c r="D104" s="152"/>
      <c r="E104" s="152"/>
      <c r="F104" s="183">
        <f t="shared" ref="F104:P104" si="25">SUM(F5:F103)</f>
        <v>30</v>
      </c>
      <c r="G104" s="183">
        <f t="shared" si="25"/>
        <v>22</v>
      </c>
      <c r="H104" s="183">
        <f t="shared" si="25"/>
        <v>52</v>
      </c>
      <c r="I104" s="183">
        <f t="shared" si="25"/>
        <v>590</v>
      </c>
      <c r="J104" s="183">
        <f t="shared" si="25"/>
        <v>537</v>
      </c>
      <c r="K104" s="183">
        <f t="shared" si="25"/>
        <v>1127</v>
      </c>
      <c r="L104" s="183">
        <f t="shared" si="25"/>
        <v>618</v>
      </c>
      <c r="M104" s="183">
        <f t="shared" si="25"/>
        <v>606</v>
      </c>
      <c r="N104" s="183">
        <f t="shared" si="25"/>
        <v>1224</v>
      </c>
      <c r="O104" s="183">
        <f t="shared" si="25"/>
        <v>1238</v>
      </c>
      <c r="P104" s="183">
        <f t="shared" si="25"/>
        <v>1165</v>
      </c>
      <c r="Q104" s="183">
        <f>SUM(Q5:Q103)</f>
        <v>2403</v>
      </c>
      <c r="R104" s="183">
        <f t="shared" ref="R104:AX104" si="26">SUM(R5:R103)</f>
        <v>694</v>
      </c>
      <c r="S104" s="183">
        <f t="shared" si="26"/>
        <v>612</v>
      </c>
      <c r="T104" s="183">
        <f t="shared" si="26"/>
        <v>1306</v>
      </c>
      <c r="U104" s="183">
        <f t="shared" si="26"/>
        <v>782</v>
      </c>
      <c r="V104" s="183">
        <f t="shared" si="26"/>
        <v>710</v>
      </c>
      <c r="W104" s="183">
        <f t="shared" si="26"/>
        <v>1492</v>
      </c>
      <c r="X104" s="183">
        <f t="shared" si="26"/>
        <v>808</v>
      </c>
      <c r="Y104" s="183">
        <f t="shared" si="26"/>
        <v>816</v>
      </c>
      <c r="Z104" s="183">
        <f t="shared" si="26"/>
        <v>1624</v>
      </c>
      <c r="AA104" s="183">
        <f t="shared" si="26"/>
        <v>797</v>
      </c>
      <c r="AB104" s="183">
        <f t="shared" si="26"/>
        <v>703</v>
      </c>
      <c r="AC104" s="183">
        <f t="shared" si="26"/>
        <v>1500</v>
      </c>
      <c r="AD104" s="183">
        <f t="shared" si="26"/>
        <v>891</v>
      </c>
      <c r="AE104" s="183">
        <f t="shared" si="26"/>
        <v>768</v>
      </c>
      <c r="AF104" s="183">
        <f t="shared" si="26"/>
        <v>1659</v>
      </c>
      <c r="AG104" s="183">
        <f t="shared" si="26"/>
        <v>842</v>
      </c>
      <c r="AH104" s="183">
        <f t="shared" si="26"/>
        <v>771</v>
      </c>
      <c r="AI104" s="183">
        <f t="shared" si="26"/>
        <v>1613</v>
      </c>
      <c r="AJ104" s="183">
        <f t="shared" si="26"/>
        <v>4017</v>
      </c>
      <c r="AK104" s="183">
        <f t="shared" si="26"/>
        <v>4380</v>
      </c>
      <c r="AL104" s="183">
        <f t="shared" si="26"/>
        <v>8397</v>
      </c>
      <c r="AM104" s="183">
        <f t="shared" si="26"/>
        <v>318</v>
      </c>
      <c r="AN104" s="183">
        <f t="shared" si="26"/>
        <v>261</v>
      </c>
      <c r="AO104" s="183">
        <f t="shared" si="26"/>
        <v>579</v>
      </c>
      <c r="AP104" s="183">
        <f t="shared" si="26"/>
        <v>296</v>
      </c>
      <c r="AQ104" s="183">
        <f t="shared" si="26"/>
        <v>220</v>
      </c>
      <c r="AR104" s="183">
        <f t="shared" si="26"/>
        <v>516</v>
      </c>
      <c r="AS104" s="183">
        <f t="shared" si="26"/>
        <v>334</v>
      </c>
      <c r="AT104" s="183">
        <f t="shared" si="26"/>
        <v>269</v>
      </c>
      <c r="AU104" s="183">
        <f t="shared" si="26"/>
        <v>603</v>
      </c>
      <c r="AV104" s="183">
        <f t="shared" si="26"/>
        <v>948</v>
      </c>
      <c r="AW104" s="183">
        <f t="shared" si="26"/>
        <v>530</v>
      </c>
      <c r="AX104" s="183">
        <f t="shared" si="26"/>
        <v>1478</v>
      </c>
      <c r="AY104" s="194">
        <f>SUM(AY5:AY103)</f>
        <v>6203</v>
      </c>
      <c r="AZ104" s="194">
        <f t="shared" ref="AZ104:BA104" si="27">SUM(AZ5:AZ103)</f>
        <v>6075</v>
      </c>
      <c r="BA104" s="194">
        <f t="shared" si="27"/>
        <v>12278</v>
      </c>
    </row>
    <row r="106" spans="1:53" x14ac:dyDescent="0.6">
      <c r="AX106" s="48">
        <f>COUNTIF(AX5:AX103,AX13)</f>
        <v>60</v>
      </c>
    </row>
    <row r="107" spans="1:53" x14ac:dyDescent="0.6">
      <c r="D107" s="214">
        <v>44082</v>
      </c>
      <c r="AX107" s="48">
        <f>101-60</f>
        <v>41</v>
      </c>
    </row>
    <row r="118" spans="3:3" x14ac:dyDescent="0.6">
      <c r="C118" s="48"/>
    </row>
    <row r="119" spans="3:3" x14ac:dyDescent="0.6">
      <c r="C119" s="48"/>
    </row>
    <row r="120" spans="3:3" x14ac:dyDescent="0.6">
      <c r="C120" s="48"/>
    </row>
    <row r="121" spans="3:3" x14ac:dyDescent="0.6">
      <c r="C121" s="48"/>
    </row>
    <row r="122" spans="3:3" x14ac:dyDescent="0.6">
      <c r="C122" s="48"/>
    </row>
    <row r="123" spans="3:3" x14ac:dyDescent="0.6">
      <c r="C123" s="48"/>
    </row>
    <row r="124" spans="3:3" x14ac:dyDescent="0.6">
      <c r="C124" s="48"/>
    </row>
    <row r="125" spans="3:3" x14ac:dyDescent="0.6">
      <c r="C125" s="48"/>
    </row>
    <row r="126" spans="3:3" x14ac:dyDescent="0.6">
      <c r="C126" s="48"/>
    </row>
    <row r="127" spans="3:3" x14ac:dyDescent="0.6">
      <c r="C127" s="48"/>
    </row>
    <row r="128" spans="3:3" x14ac:dyDescent="0.6">
      <c r="C128" s="48"/>
    </row>
    <row r="129" spans="3:3" x14ac:dyDescent="0.6">
      <c r="C129" s="48"/>
    </row>
    <row r="130" spans="3:3" x14ac:dyDescent="0.6">
      <c r="C130" s="48"/>
    </row>
    <row r="131" spans="3:3" x14ac:dyDescent="0.6">
      <c r="C131" s="48"/>
    </row>
    <row r="132" spans="3:3" x14ac:dyDescent="0.6">
      <c r="C132" s="48"/>
    </row>
    <row r="133" spans="3:3" x14ac:dyDescent="0.6">
      <c r="C133" s="48"/>
    </row>
    <row r="134" spans="3:3" x14ac:dyDescent="0.6">
      <c r="C134" s="48"/>
    </row>
    <row r="135" spans="3:3" x14ac:dyDescent="0.6">
      <c r="C135" s="48"/>
    </row>
    <row r="136" spans="3:3" x14ac:dyDescent="0.6">
      <c r="C136" s="48"/>
    </row>
    <row r="137" spans="3:3" x14ac:dyDescent="0.6">
      <c r="C137" s="48"/>
    </row>
    <row r="138" spans="3:3" x14ac:dyDescent="0.6">
      <c r="C138" s="48"/>
    </row>
    <row r="139" spans="3:3" x14ac:dyDescent="0.6">
      <c r="C139" s="48"/>
    </row>
    <row r="140" spans="3:3" x14ac:dyDescent="0.6">
      <c r="C140" s="48"/>
    </row>
    <row r="141" spans="3:3" x14ac:dyDescent="0.6">
      <c r="C141" s="48"/>
    </row>
    <row r="142" spans="3:3" x14ac:dyDescent="0.6">
      <c r="C142" s="48"/>
    </row>
    <row r="143" spans="3:3" x14ac:dyDescent="0.6">
      <c r="C143" s="48"/>
    </row>
    <row r="144" spans="3:3" x14ac:dyDescent="0.6">
      <c r="C144" s="48"/>
    </row>
    <row r="145" spans="3:3" x14ac:dyDescent="0.6">
      <c r="C145" s="48"/>
    </row>
    <row r="146" spans="3:3" x14ac:dyDescent="0.6">
      <c r="C146" s="48"/>
    </row>
    <row r="147" spans="3:3" x14ac:dyDescent="0.6">
      <c r="C147" s="48"/>
    </row>
    <row r="148" spans="3:3" x14ac:dyDescent="0.6">
      <c r="C148" s="48"/>
    </row>
    <row r="149" spans="3:3" x14ac:dyDescent="0.6">
      <c r="C149" s="48"/>
    </row>
    <row r="150" spans="3:3" x14ac:dyDescent="0.6">
      <c r="C150" s="48"/>
    </row>
    <row r="151" spans="3:3" x14ac:dyDescent="0.6">
      <c r="C151" s="48"/>
    </row>
    <row r="152" spans="3:3" x14ac:dyDescent="0.6">
      <c r="C152" s="48"/>
    </row>
    <row r="153" spans="3:3" x14ac:dyDescent="0.6">
      <c r="C153" s="48"/>
    </row>
    <row r="154" spans="3:3" x14ac:dyDescent="0.6">
      <c r="C154" s="48"/>
    </row>
    <row r="155" spans="3:3" x14ac:dyDescent="0.6">
      <c r="C155" s="48"/>
    </row>
    <row r="156" spans="3:3" x14ac:dyDescent="0.6">
      <c r="C156" s="48"/>
    </row>
    <row r="157" spans="3:3" x14ac:dyDescent="0.6">
      <c r="C157" s="48"/>
    </row>
    <row r="158" spans="3:3" x14ac:dyDescent="0.6">
      <c r="C158" s="48"/>
    </row>
    <row r="159" spans="3:3" x14ac:dyDescent="0.6">
      <c r="C159" s="48"/>
    </row>
    <row r="160" spans="3:3" x14ac:dyDescent="0.6">
      <c r="C160" s="48"/>
    </row>
    <row r="161" spans="3:3" x14ac:dyDescent="0.6">
      <c r="C161" s="48"/>
    </row>
    <row r="162" spans="3:3" x14ac:dyDescent="0.6">
      <c r="C162" s="48"/>
    </row>
    <row r="163" spans="3:3" x14ac:dyDescent="0.6">
      <c r="C163" s="48"/>
    </row>
    <row r="164" spans="3:3" x14ac:dyDescent="0.6">
      <c r="C164" s="48"/>
    </row>
    <row r="165" spans="3:3" x14ac:dyDescent="0.6">
      <c r="C165" s="48"/>
    </row>
    <row r="166" spans="3:3" x14ac:dyDescent="0.6">
      <c r="C166" s="48"/>
    </row>
    <row r="167" spans="3:3" x14ac:dyDescent="0.6">
      <c r="C167" s="48"/>
    </row>
    <row r="168" spans="3:3" x14ac:dyDescent="0.6">
      <c r="C168" s="48"/>
    </row>
    <row r="169" spans="3:3" x14ac:dyDescent="0.6">
      <c r="C169" s="48"/>
    </row>
    <row r="170" spans="3:3" x14ac:dyDescent="0.6">
      <c r="C170" s="48"/>
    </row>
    <row r="171" spans="3:3" x14ac:dyDescent="0.6">
      <c r="C171" s="48"/>
    </row>
    <row r="172" spans="3:3" x14ac:dyDescent="0.6">
      <c r="C172" s="48"/>
    </row>
    <row r="173" spans="3:3" x14ac:dyDescent="0.6">
      <c r="C173" s="48"/>
    </row>
    <row r="174" spans="3:3" x14ac:dyDescent="0.6">
      <c r="C174" s="48"/>
    </row>
    <row r="175" spans="3:3" x14ac:dyDescent="0.6">
      <c r="C175" s="48"/>
    </row>
    <row r="176" spans="3:3" x14ac:dyDescent="0.6">
      <c r="C176" s="48"/>
    </row>
    <row r="177" spans="3:3" x14ac:dyDescent="0.6">
      <c r="C177" s="48"/>
    </row>
    <row r="178" spans="3:3" x14ac:dyDescent="0.6">
      <c r="C178" s="48"/>
    </row>
    <row r="179" spans="3:3" x14ac:dyDescent="0.6">
      <c r="C179" s="48"/>
    </row>
    <row r="180" spans="3:3" x14ac:dyDescent="0.6">
      <c r="C180" s="48"/>
    </row>
    <row r="181" spans="3:3" x14ac:dyDescent="0.6">
      <c r="C181" s="48"/>
    </row>
    <row r="182" spans="3:3" x14ac:dyDescent="0.6">
      <c r="C182" s="48"/>
    </row>
    <row r="183" spans="3:3" x14ac:dyDescent="0.6">
      <c r="C183" s="48"/>
    </row>
    <row r="184" spans="3:3" x14ac:dyDescent="0.6">
      <c r="C184" s="48"/>
    </row>
  </sheetData>
  <mergeCells count="17">
    <mergeCell ref="AS3:AU3"/>
    <mergeCell ref="AV3:AX3"/>
    <mergeCell ref="AD3:AF3"/>
    <mergeCell ref="AG3:AI3"/>
    <mergeCell ref="AJ3:AL3"/>
    <mergeCell ref="AM3:AO3"/>
    <mergeCell ref="AP3:AR3"/>
    <mergeCell ref="O3:Q3"/>
    <mergeCell ref="R3:T3"/>
    <mergeCell ref="U3:W3"/>
    <mergeCell ref="X3:Z3"/>
    <mergeCell ref="AA3:AC3"/>
    <mergeCell ref="A3:A4"/>
    <mergeCell ref="B3:B4"/>
    <mergeCell ref="F3:H3"/>
    <mergeCell ref="I3:K3"/>
    <mergeCell ref="L3:N3"/>
  </mergeCells>
  <pageMargins left="0.39370078740157483" right="0.19685039370078741" top="0.39370078740157483" bottom="0.19685039370078741" header="0.31496062992125984" footer="0.31496062992125984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V21"/>
  <sheetViews>
    <sheetView tabSelected="1" topLeftCell="A4" workbookViewId="0">
      <selection activeCell="E15" sqref="E15"/>
    </sheetView>
  </sheetViews>
  <sheetFormatPr defaultColWidth="12" defaultRowHeight="24.6" x14ac:dyDescent="0.7"/>
  <cols>
    <col min="1" max="1" width="9.125" style="56" customWidth="1"/>
    <col min="2" max="2" width="28.5" style="56" customWidth="1"/>
    <col min="3" max="3" width="10.375" style="109" customWidth="1"/>
    <col min="4" max="4" width="8.5" style="56" customWidth="1"/>
    <col min="5" max="5" width="12" style="56"/>
    <col min="6" max="6" width="9.375" style="56" customWidth="1"/>
    <col min="7" max="18" width="9.875" style="56" customWidth="1"/>
    <col min="19" max="16384" width="12" style="56"/>
  </cols>
  <sheetData>
    <row r="1" spans="1:22" x14ac:dyDescent="0.7">
      <c r="A1" s="256" t="s">
        <v>216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22" x14ac:dyDescent="0.7">
      <c r="A2" s="256" t="s">
        <v>251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22" x14ac:dyDescent="0.7">
      <c r="A3" s="257" t="s">
        <v>217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1:22" x14ac:dyDescent="0.7">
      <c r="A4" s="258" t="s">
        <v>29</v>
      </c>
      <c r="B4" s="258" t="s">
        <v>0</v>
      </c>
      <c r="C4" s="258" t="s">
        <v>218</v>
      </c>
      <c r="D4" s="258" t="s">
        <v>30</v>
      </c>
      <c r="E4" s="57" t="s">
        <v>219</v>
      </c>
      <c r="F4" s="258" t="s">
        <v>149</v>
      </c>
      <c r="G4" s="251" t="s">
        <v>31</v>
      </c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1:22" x14ac:dyDescent="0.7">
      <c r="A5" s="258"/>
      <c r="B5" s="258"/>
      <c r="C5" s="258"/>
      <c r="D5" s="258"/>
      <c r="E5" s="58" t="s">
        <v>220</v>
      </c>
      <c r="F5" s="258"/>
      <c r="G5" s="251" t="s">
        <v>1</v>
      </c>
      <c r="H5" s="251"/>
      <c r="I5" s="251"/>
      <c r="J5" s="251" t="s">
        <v>2</v>
      </c>
      <c r="K5" s="251"/>
      <c r="L5" s="251"/>
      <c r="M5" s="251" t="s">
        <v>3</v>
      </c>
      <c r="N5" s="251"/>
      <c r="O5" s="251"/>
      <c r="P5" s="252" t="s">
        <v>249</v>
      </c>
      <c r="Q5" s="252"/>
      <c r="R5" s="252"/>
    </row>
    <row r="6" spans="1:22" x14ac:dyDescent="0.7">
      <c r="A6" s="258"/>
      <c r="B6" s="258"/>
      <c r="C6" s="258"/>
      <c r="D6" s="258"/>
      <c r="E6" s="59"/>
      <c r="F6" s="258"/>
      <c r="G6" s="108" t="s">
        <v>8</v>
      </c>
      <c r="H6" s="108" t="s">
        <v>9</v>
      </c>
      <c r="I6" s="108" t="s">
        <v>10</v>
      </c>
      <c r="J6" s="108" t="s">
        <v>8</v>
      </c>
      <c r="K6" s="108" t="s">
        <v>9</v>
      </c>
      <c r="L6" s="108" t="s">
        <v>10</v>
      </c>
      <c r="M6" s="108" t="s">
        <v>8</v>
      </c>
      <c r="N6" s="108" t="s">
        <v>9</v>
      </c>
      <c r="O6" s="108" t="s">
        <v>10</v>
      </c>
      <c r="P6" s="171" t="s">
        <v>8</v>
      </c>
      <c r="Q6" s="171" t="s">
        <v>9</v>
      </c>
      <c r="R6" s="171" t="s">
        <v>10</v>
      </c>
    </row>
    <row r="7" spans="1:22" x14ac:dyDescent="0.7">
      <c r="A7" s="60">
        <v>1</v>
      </c>
      <c r="B7" s="97" t="s">
        <v>158</v>
      </c>
      <c r="C7" s="98" t="s">
        <v>1</v>
      </c>
      <c r="D7" s="98" t="s">
        <v>198</v>
      </c>
      <c r="E7" s="98">
        <v>5</v>
      </c>
      <c r="F7" s="97"/>
      <c r="G7" s="99">
        <v>48</v>
      </c>
      <c r="H7" s="99">
        <v>27</v>
      </c>
      <c r="I7" s="99">
        <f>H7+G7</f>
        <v>75</v>
      </c>
      <c r="J7" s="99">
        <v>50</v>
      </c>
      <c r="K7" s="99">
        <v>51</v>
      </c>
      <c r="L7" s="99">
        <f>K7+J7</f>
        <v>101</v>
      </c>
      <c r="M7" s="99">
        <v>44</v>
      </c>
      <c r="N7" s="99">
        <v>55</v>
      </c>
      <c r="O7" s="99">
        <f>N7+M7</f>
        <v>99</v>
      </c>
      <c r="P7" s="172">
        <f>+G7+J7+M7</f>
        <v>142</v>
      </c>
      <c r="Q7" s="172">
        <f t="shared" ref="Q7:Q18" si="0">+H7+K7+N7</f>
        <v>133</v>
      </c>
      <c r="R7" s="172">
        <f>P7+Q7</f>
        <v>275</v>
      </c>
      <c r="V7" s="61"/>
    </row>
    <row r="8" spans="1:22" x14ac:dyDescent="0.7">
      <c r="A8" s="62">
        <v>2</v>
      </c>
      <c r="B8" s="100" t="s">
        <v>150</v>
      </c>
      <c r="C8" s="101" t="s">
        <v>221</v>
      </c>
      <c r="D8" s="101" t="s">
        <v>198</v>
      </c>
      <c r="E8" s="101">
        <v>5</v>
      </c>
      <c r="F8" s="100"/>
      <c r="G8" s="99">
        <v>10</v>
      </c>
      <c r="H8" s="99">
        <v>8</v>
      </c>
      <c r="I8" s="99">
        <f t="shared" ref="I8:I18" si="1">H8+G8</f>
        <v>18</v>
      </c>
      <c r="J8" s="99">
        <v>3</v>
      </c>
      <c r="K8" s="99">
        <v>10</v>
      </c>
      <c r="L8" s="99">
        <f t="shared" ref="L8:L18" si="2">K8+J8</f>
        <v>13</v>
      </c>
      <c r="M8" s="99">
        <v>8</v>
      </c>
      <c r="N8" s="99">
        <v>4</v>
      </c>
      <c r="O8" s="99">
        <f t="shared" ref="O8:O18" si="3">N8+M8</f>
        <v>12</v>
      </c>
      <c r="P8" s="172">
        <f t="shared" ref="P8:P18" si="4">+G8+J8+M8</f>
        <v>21</v>
      </c>
      <c r="Q8" s="172">
        <f t="shared" si="0"/>
        <v>22</v>
      </c>
      <c r="R8" s="172">
        <f t="shared" ref="R8:R18" si="5">P8+Q8</f>
        <v>43</v>
      </c>
      <c r="V8" s="61"/>
    </row>
    <row r="9" spans="1:22" x14ac:dyDescent="0.7">
      <c r="A9" s="62">
        <v>3</v>
      </c>
      <c r="B9" s="100" t="s">
        <v>153</v>
      </c>
      <c r="C9" s="101" t="s">
        <v>3</v>
      </c>
      <c r="D9" s="101" t="s">
        <v>198</v>
      </c>
      <c r="E9" s="101">
        <v>5</v>
      </c>
      <c r="F9" s="100"/>
      <c r="G9" s="99">
        <v>97</v>
      </c>
      <c r="H9" s="99">
        <v>97</v>
      </c>
      <c r="I9" s="99">
        <f t="shared" si="1"/>
        <v>194</v>
      </c>
      <c r="J9" s="99">
        <v>109</v>
      </c>
      <c r="K9" s="99">
        <v>95</v>
      </c>
      <c r="L9" s="99">
        <f t="shared" si="2"/>
        <v>204</v>
      </c>
      <c r="M9" s="99">
        <v>109</v>
      </c>
      <c r="N9" s="99">
        <v>101</v>
      </c>
      <c r="O9" s="99">
        <f t="shared" si="3"/>
        <v>210</v>
      </c>
      <c r="P9" s="172">
        <f t="shared" si="4"/>
        <v>315</v>
      </c>
      <c r="Q9" s="172">
        <f t="shared" si="0"/>
        <v>293</v>
      </c>
      <c r="R9" s="172">
        <f t="shared" si="5"/>
        <v>608</v>
      </c>
      <c r="V9" s="61"/>
    </row>
    <row r="10" spans="1:22" x14ac:dyDescent="0.7">
      <c r="A10" s="62">
        <v>4</v>
      </c>
      <c r="B10" s="100" t="s">
        <v>155</v>
      </c>
      <c r="C10" s="101" t="s">
        <v>4</v>
      </c>
      <c r="D10" s="101" t="s">
        <v>198</v>
      </c>
      <c r="E10" s="101">
        <v>5</v>
      </c>
      <c r="F10" s="100"/>
      <c r="G10" s="99">
        <v>31</v>
      </c>
      <c r="H10" s="99">
        <v>30</v>
      </c>
      <c r="I10" s="99">
        <f t="shared" si="1"/>
        <v>61</v>
      </c>
      <c r="J10" s="99">
        <v>34</v>
      </c>
      <c r="K10" s="99">
        <v>35</v>
      </c>
      <c r="L10" s="99">
        <f t="shared" si="2"/>
        <v>69</v>
      </c>
      <c r="M10" s="99">
        <v>32</v>
      </c>
      <c r="N10" s="99">
        <v>25</v>
      </c>
      <c r="O10" s="99">
        <f t="shared" si="3"/>
        <v>57</v>
      </c>
      <c r="P10" s="172">
        <f t="shared" si="4"/>
        <v>97</v>
      </c>
      <c r="Q10" s="172">
        <f t="shared" si="0"/>
        <v>90</v>
      </c>
      <c r="R10" s="172">
        <f t="shared" si="5"/>
        <v>187</v>
      </c>
      <c r="V10" s="61"/>
    </row>
    <row r="11" spans="1:22" x14ac:dyDescent="0.7">
      <c r="A11" s="62">
        <v>5</v>
      </c>
      <c r="B11" s="100" t="s">
        <v>156</v>
      </c>
      <c r="C11" s="101" t="s">
        <v>6</v>
      </c>
      <c r="D11" s="101" t="s">
        <v>198</v>
      </c>
      <c r="E11" s="101">
        <v>5</v>
      </c>
      <c r="F11" s="100"/>
      <c r="G11" s="99">
        <v>18</v>
      </c>
      <c r="H11" s="99">
        <v>14</v>
      </c>
      <c r="I11" s="99">
        <f t="shared" si="1"/>
        <v>32</v>
      </c>
      <c r="J11" s="99">
        <v>14</v>
      </c>
      <c r="K11" s="99">
        <v>21</v>
      </c>
      <c r="L11" s="99">
        <f t="shared" si="2"/>
        <v>35</v>
      </c>
      <c r="M11" s="99">
        <v>18</v>
      </c>
      <c r="N11" s="99">
        <v>16</v>
      </c>
      <c r="O11" s="99">
        <f t="shared" si="3"/>
        <v>34</v>
      </c>
      <c r="P11" s="172">
        <f t="shared" si="4"/>
        <v>50</v>
      </c>
      <c r="Q11" s="172">
        <f t="shared" si="0"/>
        <v>51</v>
      </c>
      <c r="R11" s="172">
        <f t="shared" si="5"/>
        <v>101</v>
      </c>
      <c r="V11" s="61"/>
    </row>
    <row r="12" spans="1:22" x14ac:dyDescent="0.7">
      <c r="A12" s="62">
        <v>6</v>
      </c>
      <c r="B12" s="100" t="s">
        <v>65</v>
      </c>
      <c r="C12" s="101" t="s">
        <v>1</v>
      </c>
      <c r="D12" s="101" t="s">
        <v>198</v>
      </c>
      <c r="E12" s="101">
        <v>5</v>
      </c>
      <c r="F12" s="100"/>
      <c r="G12" s="99">
        <v>120</v>
      </c>
      <c r="H12" s="99">
        <v>141</v>
      </c>
      <c r="I12" s="99">
        <f t="shared" si="1"/>
        <v>261</v>
      </c>
      <c r="J12" s="99">
        <v>142</v>
      </c>
      <c r="K12" s="99">
        <v>133</v>
      </c>
      <c r="L12" s="99">
        <f t="shared" si="2"/>
        <v>275</v>
      </c>
      <c r="M12" s="99">
        <v>129</v>
      </c>
      <c r="N12" s="99">
        <v>132</v>
      </c>
      <c r="O12" s="99">
        <f t="shared" si="3"/>
        <v>261</v>
      </c>
      <c r="P12" s="172">
        <f t="shared" si="4"/>
        <v>391</v>
      </c>
      <c r="Q12" s="172">
        <f t="shared" si="0"/>
        <v>406</v>
      </c>
      <c r="R12" s="172">
        <f t="shared" si="5"/>
        <v>797</v>
      </c>
      <c r="V12" s="61"/>
    </row>
    <row r="13" spans="1:22" x14ac:dyDescent="0.7">
      <c r="A13" s="62">
        <v>7</v>
      </c>
      <c r="B13" s="100" t="s">
        <v>151</v>
      </c>
      <c r="C13" s="101"/>
      <c r="D13" s="101" t="s">
        <v>198</v>
      </c>
      <c r="E13" s="101">
        <v>5</v>
      </c>
      <c r="F13" s="100"/>
      <c r="G13" s="99">
        <v>238</v>
      </c>
      <c r="H13" s="99">
        <v>259</v>
      </c>
      <c r="I13" s="99">
        <f t="shared" si="1"/>
        <v>497</v>
      </c>
      <c r="J13" s="99">
        <v>215</v>
      </c>
      <c r="K13" s="99">
        <v>280</v>
      </c>
      <c r="L13" s="99">
        <f t="shared" si="2"/>
        <v>495</v>
      </c>
      <c r="M13" s="99">
        <v>182</v>
      </c>
      <c r="N13" s="99">
        <v>305</v>
      </c>
      <c r="O13" s="99">
        <f t="shared" si="3"/>
        <v>487</v>
      </c>
      <c r="P13" s="172">
        <f t="shared" si="4"/>
        <v>635</v>
      </c>
      <c r="Q13" s="172">
        <f t="shared" si="0"/>
        <v>844</v>
      </c>
      <c r="R13" s="172">
        <f t="shared" si="5"/>
        <v>1479</v>
      </c>
      <c r="V13" s="61"/>
    </row>
    <row r="14" spans="1:22" x14ac:dyDescent="0.7">
      <c r="A14" s="62">
        <v>8</v>
      </c>
      <c r="B14" s="100" t="s">
        <v>154</v>
      </c>
      <c r="C14" s="101" t="s">
        <v>222</v>
      </c>
      <c r="D14" s="101" t="s">
        <v>198</v>
      </c>
      <c r="E14" s="101">
        <v>5</v>
      </c>
      <c r="F14" s="100"/>
      <c r="G14" s="99">
        <v>28</v>
      </c>
      <c r="H14" s="99">
        <v>19</v>
      </c>
      <c r="I14" s="99">
        <f t="shared" si="1"/>
        <v>47</v>
      </c>
      <c r="J14" s="99">
        <v>32</v>
      </c>
      <c r="K14" s="99">
        <v>31</v>
      </c>
      <c r="L14" s="99">
        <f t="shared" si="2"/>
        <v>63</v>
      </c>
      <c r="M14" s="99">
        <v>17</v>
      </c>
      <c r="N14" s="99">
        <v>12</v>
      </c>
      <c r="O14" s="99">
        <f t="shared" si="3"/>
        <v>29</v>
      </c>
      <c r="P14" s="172">
        <f t="shared" si="4"/>
        <v>77</v>
      </c>
      <c r="Q14" s="172">
        <f t="shared" si="0"/>
        <v>62</v>
      </c>
      <c r="R14" s="172">
        <f t="shared" si="5"/>
        <v>139</v>
      </c>
      <c r="V14" s="61"/>
    </row>
    <row r="15" spans="1:22" x14ac:dyDescent="0.7">
      <c r="A15" s="62">
        <v>9</v>
      </c>
      <c r="B15" s="100" t="s">
        <v>157</v>
      </c>
      <c r="C15" s="101" t="s">
        <v>4</v>
      </c>
      <c r="D15" s="101" t="s">
        <v>198</v>
      </c>
      <c r="E15" s="101">
        <v>5</v>
      </c>
      <c r="F15" s="100"/>
      <c r="G15" s="99">
        <v>6</v>
      </c>
      <c r="H15" s="99">
        <v>5</v>
      </c>
      <c r="I15" s="99">
        <f t="shared" si="1"/>
        <v>11</v>
      </c>
      <c r="J15" s="99">
        <v>5</v>
      </c>
      <c r="K15" s="99">
        <v>3</v>
      </c>
      <c r="L15" s="99">
        <f t="shared" si="2"/>
        <v>8</v>
      </c>
      <c r="M15" s="99">
        <v>8</v>
      </c>
      <c r="N15" s="99">
        <v>3</v>
      </c>
      <c r="O15" s="99">
        <f t="shared" si="3"/>
        <v>11</v>
      </c>
      <c r="P15" s="172">
        <f t="shared" si="4"/>
        <v>19</v>
      </c>
      <c r="Q15" s="172">
        <f t="shared" si="0"/>
        <v>11</v>
      </c>
      <c r="R15" s="172">
        <f t="shared" si="5"/>
        <v>30</v>
      </c>
      <c r="V15" s="61"/>
    </row>
    <row r="16" spans="1:22" x14ac:dyDescent="0.7">
      <c r="A16" s="62">
        <v>10</v>
      </c>
      <c r="B16" s="100" t="s">
        <v>159</v>
      </c>
      <c r="C16" s="101" t="s">
        <v>223</v>
      </c>
      <c r="D16" s="101" t="s">
        <v>198</v>
      </c>
      <c r="E16" s="101">
        <v>5</v>
      </c>
      <c r="F16" s="100"/>
      <c r="G16" s="99">
        <v>15</v>
      </c>
      <c r="H16" s="99">
        <v>7</v>
      </c>
      <c r="I16" s="99">
        <f t="shared" si="1"/>
        <v>22</v>
      </c>
      <c r="J16" s="99">
        <v>12</v>
      </c>
      <c r="K16" s="99">
        <v>9</v>
      </c>
      <c r="L16" s="99">
        <f t="shared" si="2"/>
        <v>21</v>
      </c>
      <c r="M16" s="99">
        <v>11</v>
      </c>
      <c r="N16" s="99">
        <v>10</v>
      </c>
      <c r="O16" s="99">
        <f t="shared" si="3"/>
        <v>21</v>
      </c>
      <c r="P16" s="172">
        <f t="shared" si="4"/>
        <v>38</v>
      </c>
      <c r="Q16" s="172">
        <f t="shared" si="0"/>
        <v>26</v>
      </c>
      <c r="R16" s="172">
        <f t="shared" si="5"/>
        <v>64</v>
      </c>
      <c r="V16" s="61"/>
    </row>
    <row r="17" spans="1:22" x14ac:dyDescent="0.7">
      <c r="A17" s="62">
        <v>11</v>
      </c>
      <c r="B17" s="100" t="s">
        <v>152</v>
      </c>
      <c r="C17" s="101" t="s">
        <v>1</v>
      </c>
      <c r="D17" s="101" t="s">
        <v>198</v>
      </c>
      <c r="E17" s="101">
        <v>5</v>
      </c>
      <c r="F17" s="100"/>
      <c r="G17" s="99">
        <v>32</v>
      </c>
      <c r="H17" s="99">
        <v>21</v>
      </c>
      <c r="I17" s="99">
        <f t="shared" si="1"/>
        <v>53</v>
      </c>
      <c r="J17" s="99">
        <v>28</v>
      </c>
      <c r="K17" s="99">
        <v>40</v>
      </c>
      <c r="L17" s="99">
        <f t="shared" si="2"/>
        <v>68</v>
      </c>
      <c r="M17" s="99">
        <v>38</v>
      </c>
      <c r="N17" s="99">
        <v>36</v>
      </c>
      <c r="O17" s="99">
        <f t="shared" si="3"/>
        <v>74</v>
      </c>
      <c r="P17" s="172">
        <f t="shared" si="4"/>
        <v>98</v>
      </c>
      <c r="Q17" s="172">
        <f t="shared" si="0"/>
        <v>97</v>
      </c>
      <c r="R17" s="172">
        <f t="shared" si="5"/>
        <v>195</v>
      </c>
      <c r="V17" s="61"/>
    </row>
    <row r="18" spans="1:22" x14ac:dyDescent="0.7">
      <c r="A18" s="63">
        <v>12</v>
      </c>
      <c r="B18" s="102" t="s">
        <v>160</v>
      </c>
      <c r="C18" s="103" t="s">
        <v>224</v>
      </c>
      <c r="D18" s="103" t="s">
        <v>198</v>
      </c>
      <c r="E18" s="103">
        <v>5</v>
      </c>
      <c r="F18" s="102"/>
      <c r="G18" s="99">
        <v>16</v>
      </c>
      <c r="H18" s="99">
        <v>15</v>
      </c>
      <c r="I18" s="99">
        <f t="shared" si="1"/>
        <v>31</v>
      </c>
      <c r="J18" s="99">
        <v>20</v>
      </c>
      <c r="K18" s="99">
        <v>7</v>
      </c>
      <c r="L18" s="99">
        <f t="shared" si="2"/>
        <v>27</v>
      </c>
      <c r="M18" s="99">
        <v>15</v>
      </c>
      <c r="N18" s="99">
        <v>7</v>
      </c>
      <c r="O18" s="99">
        <f t="shared" si="3"/>
        <v>22</v>
      </c>
      <c r="P18" s="172">
        <f t="shared" si="4"/>
        <v>51</v>
      </c>
      <c r="Q18" s="172">
        <f t="shared" si="0"/>
        <v>29</v>
      </c>
      <c r="R18" s="172">
        <f t="shared" si="5"/>
        <v>80</v>
      </c>
      <c r="V18" s="61"/>
    </row>
    <row r="19" spans="1:22" x14ac:dyDescent="0.7">
      <c r="A19" s="253" t="s">
        <v>225</v>
      </c>
      <c r="B19" s="254"/>
      <c r="C19" s="254"/>
      <c r="D19" s="254"/>
      <c r="E19" s="254"/>
      <c r="F19" s="255"/>
      <c r="G19" s="104">
        <f>SUM(G7:G18)</f>
        <v>659</v>
      </c>
      <c r="H19" s="104">
        <f t="shared" ref="H19:R19" si="6">SUM(H7:H18)</f>
        <v>643</v>
      </c>
      <c r="I19" s="104">
        <f t="shared" si="6"/>
        <v>1302</v>
      </c>
      <c r="J19" s="104">
        <f t="shared" si="6"/>
        <v>664</v>
      </c>
      <c r="K19" s="104">
        <f t="shared" si="6"/>
        <v>715</v>
      </c>
      <c r="L19" s="104">
        <f t="shared" si="6"/>
        <v>1379</v>
      </c>
      <c r="M19" s="104">
        <f t="shared" si="6"/>
        <v>611</v>
      </c>
      <c r="N19" s="104">
        <f t="shared" si="6"/>
        <v>706</v>
      </c>
      <c r="O19" s="104">
        <f t="shared" si="6"/>
        <v>1317</v>
      </c>
      <c r="P19" s="173">
        <f t="shared" si="6"/>
        <v>1934</v>
      </c>
      <c r="Q19" s="173">
        <f t="shared" si="6"/>
        <v>2064</v>
      </c>
      <c r="R19" s="173">
        <f t="shared" si="6"/>
        <v>3998</v>
      </c>
    </row>
    <row r="21" spans="1:22" x14ac:dyDescent="0.7">
      <c r="B21" s="218">
        <v>44082</v>
      </c>
    </row>
  </sheetData>
  <mergeCells count="14">
    <mergeCell ref="J5:L5"/>
    <mergeCell ref="M5:O5"/>
    <mergeCell ref="P5:R5"/>
    <mergeCell ref="A19:F19"/>
    <mergeCell ref="A1:R1"/>
    <mergeCell ref="A2:R2"/>
    <mergeCell ref="A3:R3"/>
    <mergeCell ref="A4:A6"/>
    <mergeCell ref="B4:B6"/>
    <mergeCell ref="C4:C6"/>
    <mergeCell ref="D4:D6"/>
    <mergeCell ref="F4:F6"/>
    <mergeCell ref="G4:R4"/>
    <mergeCell ref="G5:I5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R21"/>
  <sheetViews>
    <sheetView topLeftCell="A4" zoomScaleNormal="100" workbookViewId="0">
      <selection activeCell="D21" sqref="D21"/>
    </sheetView>
  </sheetViews>
  <sheetFormatPr defaultColWidth="9.375" defaultRowHeight="16.8" x14ac:dyDescent="0.5"/>
  <cols>
    <col min="1" max="1" width="8.875" style="110" customWidth="1"/>
    <col min="2" max="2" width="29.625" style="110" customWidth="1"/>
    <col min="3" max="5" width="9.375" style="110"/>
    <col min="6" max="6" width="9.625" style="110" customWidth="1"/>
    <col min="7" max="18" width="9.125" style="110" customWidth="1"/>
    <col min="19" max="16384" width="9.375" style="110"/>
  </cols>
  <sheetData>
    <row r="1" spans="1:18" ht="24.6" x14ac:dyDescent="0.7">
      <c r="A1" s="256" t="s">
        <v>216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18" ht="24.6" x14ac:dyDescent="0.7">
      <c r="A2" s="256" t="s">
        <v>251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24.6" x14ac:dyDescent="0.7">
      <c r="A3" s="257" t="s">
        <v>217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1:18" ht="24.6" x14ac:dyDescent="0.7">
      <c r="A4" s="258" t="s">
        <v>29</v>
      </c>
      <c r="B4" s="258" t="s">
        <v>0</v>
      </c>
      <c r="C4" s="258" t="s">
        <v>218</v>
      </c>
      <c r="D4" s="258" t="s">
        <v>30</v>
      </c>
      <c r="E4" s="57" t="s">
        <v>219</v>
      </c>
      <c r="F4" s="258" t="s">
        <v>149</v>
      </c>
      <c r="G4" s="251" t="s">
        <v>31</v>
      </c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1:18" ht="24.6" x14ac:dyDescent="0.7">
      <c r="A5" s="258"/>
      <c r="B5" s="258"/>
      <c r="C5" s="258"/>
      <c r="D5" s="258"/>
      <c r="E5" s="58" t="s">
        <v>220</v>
      </c>
      <c r="F5" s="258"/>
      <c r="G5" s="251" t="s">
        <v>4</v>
      </c>
      <c r="H5" s="251"/>
      <c r="I5" s="251"/>
      <c r="J5" s="251" t="s">
        <v>5</v>
      </c>
      <c r="K5" s="251"/>
      <c r="L5" s="251"/>
      <c r="M5" s="251" t="s">
        <v>6</v>
      </c>
      <c r="N5" s="251"/>
      <c r="O5" s="251"/>
      <c r="P5" s="252" t="s">
        <v>226</v>
      </c>
      <c r="Q5" s="252"/>
      <c r="R5" s="252"/>
    </row>
    <row r="6" spans="1:18" ht="24.6" x14ac:dyDescent="0.7">
      <c r="A6" s="258"/>
      <c r="B6" s="258"/>
      <c r="C6" s="258"/>
      <c r="D6" s="258"/>
      <c r="E6" s="59"/>
      <c r="F6" s="258"/>
      <c r="G6" s="154" t="s">
        <v>8</v>
      </c>
      <c r="H6" s="154" t="s">
        <v>9</v>
      </c>
      <c r="I6" s="154" t="s">
        <v>10</v>
      </c>
      <c r="J6" s="154" t="s">
        <v>8</v>
      </c>
      <c r="K6" s="154" t="s">
        <v>9</v>
      </c>
      <c r="L6" s="154" t="s">
        <v>10</v>
      </c>
      <c r="M6" s="154" t="s">
        <v>8</v>
      </c>
      <c r="N6" s="154" t="s">
        <v>9</v>
      </c>
      <c r="O6" s="154" t="s">
        <v>10</v>
      </c>
      <c r="P6" s="165" t="s">
        <v>8</v>
      </c>
      <c r="Q6" s="165" t="s">
        <v>9</v>
      </c>
      <c r="R6" s="165" t="s">
        <v>10</v>
      </c>
    </row>
    <row r="7" spans="1:18" ht="24.6" x14ac:dyDescent="0.7">
      <c r="A7" s="60">
        <v>1</v>
      </c>
      <c r="B7" s="215" t="s">
        <v>158</v>
      </c>
      <c r="C7" s="98" t="s">
        <v>1</v>
      </c>
      <c r="D7" s="98" t="s">
        <v>198</v>
      </c>
      <c r="E7" s="98">
        <v>5</v>
      </c>
      <c r="F7" s="153"/>
      <c r="G7" s="219">
        <v>14</v>
      </c>
      <c r="H7" s="219">
        <v>31</v>
      </c>
      <c r="I7" s="220">
        <v>45</v>
      </c>
      <c r="J7" s="219">
        <v>14</v>
      </c>
      <c r="K7" s="220">
        <v>38</v>
      </c>
      <c r="L7" s="219">
        <v>52</v>
      </c>
      <c r="M7" s="219">
        <v>7</v>
      </c>
      <c r="N7" s="219">
        <v>37</v>
      </c>
      <c r="O7" s="219">
        <v>44</v>
      </c>
      <c r="P7" s="166">
        <f>+G7+J7+M7</f>
        <v>35</v>
      </c>
      <c r="Q7" s="166">
        <f t="shared" ref="Q7:Q18" si="0">+H7+K7+N7</f>
        <v>106</v>
      </c>
      <c r="R7" s="166">
        <f>P7+Q7</f>
        <v>141</v>
      </c>
    </row>
    <row r="8" spans="1:18" ht="24.6" x14ac:dyDescent="0.7">
      <c r="A8" s="62">
        <v>2</v>
      </c>
      <c r="B8" s="216" t="s">
        <v>150</v>
      </c>
      <c r="C8" s="101" t="s">
        <v>221</v>
      </c>
      <c r="D8" s="101" t="s">
        <v>198</v>
      </c>
      <c r="E8" s="158">
        <v>5</v>
      </c>
      <c r="F8" s="100"/>
      <c r="G8" s="221">
        <v>10</v>
      </c>
      <c r="H8" s="221">
        <v>4</v>
      </c>
      <c r="I8" s="222">
        <v>14</v>
      </c>
      <c r="J8" s="221">
        <v>4</v>
      </c>
      <c r="K8" s="222">
        <v>3</v>
      </c>
      <c r="L8" s="221">
        <v>7</v>
      </c>
      <c r="M8" s="221">
        <v>1</v>
      </c>
      <c r="N8" s="221">
        <v>3</v>
      </c>
      <c r="O8" s="221">
        <v>4</v>
      </c>
      <c r="P8" s="167">
        <f t="shared" ref="P8:P18" si="1">+G8+J8+M8</f>
        <v>15</v>
      </c>
      <c r="Q8" s="167">
        <f t="shared" si="0"/>
        <v>10</v>
      </c>
      <c r="R8" s="167">
        <f t="shared" ref="R8:R18" si="2">P8+Q8</f>
        <v>25</v>
      </c>
    </row>
    <row r="9" spans="1:18" ht="24.6" x14ac:dyDescent="0.7">
      <c r="A9" s="62">
        <v>3</v>
      </c>
      <c r="B9" s="216" t="s">
        <v>153</v>
      </c>
      <c r="C9" s="101" t="s">
        <v>3</v>
      </c>
      <c r="D9" s="101" t="s">
        <v>198</v>
      </c>
      <c r="E9" s="155">
        <v>5</v>
      </c>
      <c r="F9" s="156"/>
      <c r="G9" s="221">
        <v>64</v>
      </c>
      <c r="H9" s="223">
        <v>83</v>
      </c>
      <c r="I9" s="224">
        <v>147</v>
      </c>
      <c r="J9" s="223">
        <v>62</v>
      </c>
      <c r="K9" s="224">
        <v>78</v>
      </c>
      <c r="L9" s="223">
        <v>140</v>
      </c>
      <c r="M9" s="223">
        <v>57</v>
      </c>
      <c r="N9" s="223">
        <v>52</v>
      </c>
      <c r="O9" s="223">
        <v>109</v>
      </c>
      <c r="P9" s="168">
        <f t="shared" si="1"/>
        <v>183</v>
      </c>
      <c r="Q9" s="168">
        <f t="shared" si="0"/>
        <v>213</v>
      </c>
      <c r="R9" s="168">
        <f t="shared" si="2"/>
        <v>396</v>
      </c>
    </row>
    <row r="10" spans="1:18" ht="24.6" x14ac:dyDescent="0.7">
      <c r="A10" s="62">
        <v>4</v>
      </c>
      <c r="B10" s="216" t="s">
        <v>155</v>
      </c>
      <c r="C10" s="101" t="s">
        <v>4</v>
      </c>
      <c r="D10" s="101" t="s">
        <v>198</v>
      </c>
      <c r="E10" s="101">
        <v>5</v>
      </c>
      <c r="F10" s="100"/>
      <c r="G10" s="223">
        <v>18</v>
      </c>
      <c r="H10" s="223">
        <v>27</v>
      </c>
      <c r="I10" s="224">
        <v>45</v>
      </c>
      <c r="J10" s="223">
        <v>22</v>
      </c>
      <c r="K10" s="224">
        <v>36</v>
      </c>
      <c r="L10" s="223">
        <v>58</v>
      </c>
      <c r="M10" s="223">
        <v>5</v>
      </c>
      <c r="N10" s="223">
        <v>19</v>
      </c>
      <c r="O10" s="223">
        <v>24</v>
      </c>
      <c r="P10" s="168">
        <f t="shared" si="1"/>
        <v>45</v>
      </c>
      <c r="Q10" s="168">
        <f t="shared" si="0"/>
        <v>82</v>
      </c>
      <c r="R10" s="168">
        <f t="shared" si="2"/>
        <v>127</v>
      </c>
    </row>
    <row r="11" spans="1:18" ht="24.6" x14ac:dyDescent="0.7">
      <c r="A11" s="62">
        <v>5</v>
      </c>
      <c r="B11" s="216" t="s">
        <v>156</v>
      </c>
      <c r="C11" s="101" t="s">
        <v>6</v>
      </c>
      <c r="D11" s="101" t="s">
        <v>198</v>
      </c>
      <c r="E11" s="101">
        <v>5</v>
      </c>
      <c r="F11" s="100"/>
      <c r="G11" s="223">
        <v>4</v>
      </c>
      <c r="H11" s="223">
        <v>5</v>
      </c>
      <c r="I11" s="224">
        <v>9</v>
      </c>
      <c r="J11" s="223">
        <v>4</v>
      </c>
      <c r="K11" s="224">
        <v>11</v>
      </c>
      <c r="L11" s="223">
        <v>15</v>
      </c>
      <c r="M11" s="223">
        <v>11</v>
      </c>
      <c r="N11" s="223">
        <v>7</v>
      </c>
      <c r="O11" s="223">
        <v>18</v>
      </c>
      <c r="P11" s="168">
        <f t="shared" si="1"/>
        <v>19</v>
      </c>
      <c r="Q11" s="168">
        <f t="shared" si="0"/>
        <v>23</v>
      </c>
      <c r="R11" s="168">
        <f t="shared" si="2"/>
        <v>42</v>
      </c>
    </row>
    <row r="12" spans="1:18" ht="24.6" x14ac:dyDescent="0.7">
      <c r="A12" s="62">
        <v>6</v>
      </c>
      <c r="B12" s="216" t="s">
        <v>65</v>
      </c>
      <c r="C12" s="101" t="s">
        <v>1</v>
      </c>
      <c r="D12" s="101" t="s">
        <v>198</v>
      </c>
      <c r="E12" s="101">
        <v>5</v>
      </c>
      <c r="F12" s="100"/>
      <c r="G12" s="223">
        <v>59</v>
      </c>
      <c r="H12" s="221">
        <v>134</v>
      </c>
      <c r="I12" s="224">
        <v>193</v>
      </c>
      <c r="J12" s="223">
        <v>56</v>
      </c>
      <c r="K12" s="224">
        <v>113</v>
      </c>
      <c r="L12" s="223">
        <v>169</v>
      </c>
      <c r="M12" s="223">
        <v>62</v>
      </c>
      <c r="N12" s="223">
        <v>104</v>
      </c>
      <c r="O12" s="223">
        <v>166</v>
      </c>
      <c r="P12" s="168">
        <f t="shared" si="1"/>
        <v>177</v>
      </c>
      <c r="Q12" s="168">
        <f t="shared" si="0"/>
        <v>351</v>
      </c>
      <c r="R12" s="168">
        <f t="shared" si="2"/>
        <v>528</v>
      </c>
    </row>
    <row r="13" spans="1:18" ht="24.6" x14ac:dyDescent="0.7">
      <c r="A13" s="62">
        <v>7</v>
      </c>
      <c r="B13" s="216" t="s">
        <v>151</v>
      </c>
      <c r="C13" s="101"/>
      <c r="D13" s="101" t="s">
        <v>198</v>
      </c>
      <c r="E13" s="101">
        <v>5</v>
      </c>
      <c r="F13" s="100"/>
      <c r="G13" s="223">
        <v>167</v>
      </c>
      <c r="H13" s="223">
        <v>295</v>
      </c>
      <c r="I13" s="224">
        <v>462</v>
      </c>
      <c r="J13" s="223">
        <v>147</v>
      </c>
      <c r="K13" s="224">
        <v>301</v>
      </c>
      <c r="L13" s="223">
        <v>448</v>
      </c>
      <c r="M13" s="223">
        <v>153</v>
      </c>
      <c r="N13" s="223">
        <v>279</v>
      </c>
      <c r="O13" s="223">
        <v>432</v>
      </c>
      <c r="P13" s="168">
        <f t="shared" si="1"/>
        <v>467</v>
      </c>
      <c r="Q13" s="168">
        <f t="shared" si="0"/>
        <v>875</v>
      </c>
      <c r="R13" s="168">
        <f t="shared" si="2"/>
        <v>1342</v>
      </c>
    </row>
    <row r="14" spans="1:18" ht="24.6" x14ac:dyDescent="0.7">
      <c r="A14" s="62">
        <v>8</v>
      </c>
      <c r="B14" s="216" t="s">
        <v>154</v>
      </c>
      <c r="C14" s="101" t="s">
        <v>222</v>
      </c>
      <c r="D14" s="101" t="s">
        <v>198</v>
      </c>
      <c r="E14" s="101">
        <v>5</v>
      </c>
      <c r="F14" s="100"/>
      <c r="G14" s="223">
        <v>13</v>
      </c>
      <c r="H14" s="223">
        <v>18</v>
      </c>
      <c r="I14" s="224">
        <v>31</v>
      </c>
      <c r="J14" s="223">
        <v>14</v>
      </c>
      <c r="K14" s="224">
        <v>22</v>
      </c>
      <c r="L14" s="223">
        <v>36</v>
      </c>
      <c r="M14" s="223">
        <v>19</v>
      </c>
      <c r="N14" s="223">
        <v>17</v>
      </c>
      <c r="O14" s="223">
        <v>36</v>
      </c>
      <c r="P14" s="168">
        <f t="shared" si="1"/>
        <v>46</v>
      </c>
      <c r="Q14" s="168">
        <f t="shared" si="0"/>
        <v>57</v>
      </c>
      <c r="R14" s="168">
        <f t="shared" si="2"/>
        <v>103</v>
      </c>
    </row>
    <row r="15" spans="1:18" ht="24.6" x14ac:dyDescent="0.7">
      <c r="A15" s="62">
        <v>9</v>
      </c>
      <c r="B15" s="216" t="s">
        <v>157</v>
      </c>
      <c r="C15" s="101" t="s">
        <v>4</v>
      </c>
      <c r="D15" s="101" t="s">
        <v>198</v>
      </c>
      <c r="E15" s="101">
        <v>5</v>
      </c>
      <c r="F15" s="100"/>
      <c r="G15" s="223">
        <v>5</v>
      </c>
      <c r="H15" s="223">
        <v>2</v>
      </c>
      <c r="I15" s="224">
        <v>7</v>
      </c>
      <c r="J15" s="223">
        <v>8</v>
      </c>
      <c r="K15" s="224">
        <v>9</v>
      </c>
      <c r="L15" s="223">
        <v>17</v>
      </c>
      <c r="M15" s="223">
        <v>4</v>
      </c>
      <c r="N15" s="223">
        <v>1</v>
      </c>
      <c r="O15" s="223">
        <v>5</v>
      </c>
      <c r="P15" s="168">
        <f t="shared" si="1"/>
        <v>17</v>
      </c>
      <c r="Q15" s="168">
        <f t="shared" si="0"/>
        <v>12</v>
      </c>
      <c r="R15" s="168">
        <f t="shared" si="2"/>
        <v>29</v>
      </c>
    </row>
    <row r="16" spans="1:18" ht="24.6" x14ac:dyDescent="0.7">
      <c r="A16" s="62">
        <v>10</v>
      </c>
      <c r="B16" s="216" t="s">
        <v>159</v>
      </c>
      <c r="C16" s="101" t="s">
        <v>223</v>
      </c>
      <c r="D16" s="101" t="s">
        <v>198</v>
      </c>
      <c r="E16" s="101">
        <v>5</v>
      </c>
      <c r="F16" s="100"/>
      <c r="G16" s="223">
        <v>8</v>
      </c>
      <c r="H16" s="223">
        <v>10</v>
      </c>
      <c r="I16" s="222">
        <v>18</v>
      </c>
      <c r="J16" s="221">
        <v>12</v>
      </c>
      <c r="K16" s="222">
        <v>2</v>
      </c>
      <c r="L16" s="221">
        <v>14</v>
      </c>
      <c r="M16" s="221">
        <v>3</v>
      </c>
      <c r="N16" s="221">
        <v>8</v>
      </c>
      <c r="O16" s="221">
        <v>11</v>
      </c>
      <c r="P16" s="167">
        <f t="shared" si="1"/>
        <v>23</v>
      </c>
      <c r="Q16" s="167">
        <f t="shared" si="0"/>
        <v>20</v>
      </c>
      <c r="R16" s="167">
        <f t="shared" si="2"/>
        <v>43</v>
      </c>
    </row>
    <row r="17" spans="1:18" ht="24.6" x14ac:dyDescent="0.7">
      <c r="A17" s="62">
        <v>11</v>
      </c>
      <c r="B17" s="216" t="s">
        <v>152</v>
      </c>
      <c r="C17" s="101" t="s">
        <v>1</v>
      </c>
      <c r="D17" s="101" t="s">
        <v>198</v>
      </c>
      <c r="E17" s="101">
        <v>5</v>
      </c>
      <c r="F17" s="100"/>
      <c r="G17" s="223">
        <v>20</v>
      </c>
      <c r="H17" s="223">
        <v>30</v>
      </c>
      <c r="I17" s="224">
        <v>50</v>
      </c>
      <c r="J17" s="223">
        <v>10</v>
      </c>
      <c r="K17" s="224">
        <v>22</v>
      </c>
      <c r="L17" s="223">
        <v>32</v>
      </c>
      <c r="M17" s="223">
        <v>16</v>
      </c>
      <c r="N17" s="223">
        <v>23</v>
      </c>
      <c r="O17" s="223">
        <v>39</v>
      </c>
      <c r="P17" s="168">
        <f t="shared" si="1"/>
        <v>46</v>
      </c>
      <c r="Q17" s="168">
        <f t="shared" si="0"/>
        <v>75</v>
      </c>
      <c r="R17" s="168">
        <f t="shared" si="2"/>
        <v>121</v>
      </c>
    </row>
    <row r="18" spans="1:18" ht="24.6" x14ac:dyDescent="0.7">
      <c r="A18" s="63">
        <v>12</v>
      </c>
      <c r="B18" s="217" t="s">
        <v>160</v>
      </c>
      <c r="C18" s="103" t="s">
        <v>224</v>
      </c>
      <c r="D18" s="103" t="s">
        <v>198</v>
      </c>
      <c r="E18" s="103">
        <v>5</v>
      </c>
      <c r="F18" s="102"/>
      <c r="G18" s="225">
        <v>13</v>
      </c>
      <c r="H18" s="225">
        <v>10</v>
      </c>
      <c r="I18" s="222">
        <v>23</v>
      </c>
      <c r="J18" s="226">
        <v>6</v>
      </c>
      <c r="K18" s="227">
        <v>13</v>
      </c>
      <c r="L18" s="221">
        <v>19</v>
      </c>
      <c r="M18" s="226">
        <v>11</v>
      </c>
      <c r="N18" s="226">
        <v>4</v>
      </c>
      <c r="O18" s="221">
        <v>15</v>
      </c>
      <c r="P18" s="169">
        <f t="shared" si="1"/>
        <v>30</v>
      </c>
      <c r="Q18" s="169">
        <f t="shared" si="0"/>
        <v>27</v>
      </c>
      <c r="R18" s="167">
        <f t="shared" si="2"/>
        <v>57</v>
      </c>
    </row>
    <row r="19" spans="1:18" ht="24.6" x14ac:dyDescent="0.7">
      <c r="A19" s="253" t="s">
        <v>225</v>
      </c>
      <c r="B19" s="254"/>
      <c r="C19" s="254"/>
      <c r="D19" s="254"/>
      <c r="E19" s="254"/>
      <c r="F19" s="255"/>
      <c r="G19" s="64">
        <f>SUM(G7:G18)</f>
        <v>395</v>
      </c>
      <c r="H19" s="157">
        <f t="shared" ref="H19:R19" si="3">SUM(H7:H18)</f>
        <v>649</v>
      </c>
      <c r="I19" s="64">
        <f t="shared" si="3"/>
        <v>1044</v>
      </c>
      <c r="J19" s="64">
        <f t="shared" si="3"/>
        <v>359</v>
      </c>
      <c r="K19" s="157">
        <f t="shared" si="3"/>
        <v>648</v>
      </c>
      <c r="L19" s="64">
        <f t="shared" si="3"/>
        <v>1007</v>
      </c>
      <c r="M19" s="64">
        <f t="shared" si="3"/>
        <v>349</v>
      </c>
      <c r="N19" s="64">
        <f t="shared" si="3"/>
        <v>554</v>
      </c>
      <c r="O19" s="64">
        <f t="shared" si="3"/>
        <v>903</v>
      </c>
      <c r="P19" s="170">
        <f t="shared" si="3"/>
        <v>1103</v>
      </c>
      <c r="Q19" s="170">
        <f t="shared" si="3"/>
        <v>1851</v>
      </c>
      <c r="R19" s="170">
        <f t="shared" si="3"/>
        <v>2954</v>
      </c>
    </row>
    <row r="21" spans="1:18" ht="21" x14ac:dyDescent="0.6">
      <c r="B21" s="228">
        <v>44082</v>
      </c>
    </row>
  </sheetData>
  <mergeCells count="14">
    <mergeCell ref="J5:L5"/>
    <mergeCell ref="M5:O5"/>
    <mergeCell ref="P5:R5"/>
    <mergeCell ref="A19:F19"/>
    <mergeCell ref="A1:R1"/>
    <mergeCell ref="A2:R2"/>
    <mergeCell ref="A3:R3"/>
    <mergeCell ref="A4:A6"/>
    <mergeCell ref="B4:B6"/>
    <mergeCell ref="C4:C6"/>
    <mergeCell ref="D4:D6"/>
    <mergeCell ref="F4:F6"/>
    <mergeCell ref="G4:R4"/>
    <mergeCell ref="G5:I5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275A1-67D8-4FD7-9B18-87116349130D}">
  <sheetPr>
    <tabColor theme="9" tint="-0.249977111117893"/>
  </sheetPr>
  <dimension ref="A1:AX22"/>
  <sheetViews>
    <sheetView topLeftCell="A4" zoomScale="90" zoomScaleNormal="90" zoomScaleSheetLayoutView="100" workbookViewId="0">
      <selection activeCell="F22" sqref="F22"/>
    </sheetView>
  </sheetViews>
  <sheetFormatPr defaultRowHeight="21" x14ac:dyDescent="0.6"/>
  <cols>
    <col min="1" max="1" width="6.625" style="132" customWidth="1"/>
    <col min="2" max="2" width="21.625" style="132" customWidth="1"/>
    <col min="3" max="3" width="6.875" style="132" customWidth="1"/>
    <col min="4" max="4" width="12.125" style="132" customWidth="1"/>
    <col min="5" max="5" width="9.5" style="132" customWidth="1"/>
    <col min="6" max="6" width="5.625" style="132" bestFit="1" customWidth="1"/>
    <col min="7" max="7" width="6" style="132" customWidth="1"/>
    <col min="8" max="8" width="7.125" style="132" bestFit="1" customWidth="1"/>
    <col min="9" max="10" width="5.5" style="132" customWidth="1"/>
    <col min="11" max="11" width="5.5" style="132" bestFit="1" customWidth="1"/>
    <col min="12" max="12" width="6.125" style="132" customWidth="1"/>
    <col min="13" max="24" width="5.5" style="132" bestFit="1" customWidth="1"/>
    <col min="25" max="26" width="5.625" style="132" bestFit="1" customWidth="1"/>
    <col min="27" max="27" width="7.625" style="132" bestFit="1" customWidth="1"/>
    <col min="28" max="32" width="7.125" style="132" bestFit="1" customWidth="1"/>
    <col min="33" max="33" width="4.375" style="132" bestFit="1" customWidth="1"/>
    <col min="34" max="256" width="9.375" style="132"/>
    <col min="257" max="257" width="6.625" style="132" customWidth="1"/>
    <col min="258" max="258" width="21.625" style="132" customWidth="1"/>
    <col min="259" max="259" width="6.875" style="132" customWidth="1"/>
    <col min="260" max="260" width="12.125" style="132" customWidth="1"/>
    <col min="261" max="261" width="9.5" style="132" customWidth="1"/>
    <col min="262" max="262" width="4.375" style="132" customWidth="1"/>
    <col min="263" max="264" width="4.875" style="132" customWidth="1"/>
    <col min="265" max="265" width="4.375" style="132" customWidth="1"/>
    <col min="266" max="267" width="4.875" style="132" customWidth="1"/>
    <col min="268" max="268" width="4.375" style="132" customWidth="1"/>
    <col min="269" max="270" width="4.875" style="132" customWidth="1"/>
    <col min="271" max="271" width="4.375" style="132" customWidth="1"/>
    <col min="272" max="273" width="4.875" style="132" customWidth="1"/>
    <col min="274" max="274" width="4.375" style="132" customWidth="1"/>
    <col min="275" max="275" width="4.875" style="132" customWidth="1"/>
    <col min="276" max="276" width="4.625" style="132" customWidth="1"/>
    <col min="277" max="277" width="4.375" style="132" customWidth="1"/>
    <col min="278" max="279" width="4.875" style="132" customWidth="1"/>
    <col min="280" max="280" width="4.375" style="132" customWidth="1"/>
    <col min="281" max="282" width="5.375" style="132" customWidth="1"/>
    <col min="283" max="288" width="6.625" style="132" customWidth="1"/>
    <col min="289" max="289" width="3.5" style="132" customWidth="1"/>
    <col min="290" max="512" width="9.375" style="132"/>
    <col min="513" max="513" width="6.625" style="132" customWidth="1"/>
    <col min="514" max="514" width="21.625" style="132" customWidth="1"/>
    <col min="515" max="515" width="6.875" style="132" customWidth="1"/>
    <col min="516" max="516" width="12.125" style="132" customWidth="1"/>
    <col min="517" max="517" width="9.5" style="132" customWidth="1"/>
    <col min="518" max="518" width="4.375" style="132" customWidth="1"/>
    <col min="519" max="520" width="4.875" style="132" customWidth="1"/>
    <col min="521" max="521" width="4.375" style="132" customWidth="1"/>
    <col min="522" max="523" width="4.875" style="132" customWidth="1"/>
    <col min="524" max="524" width="4.375" style="132" customWidth="1"/>
    <col min="525" max="526" width="4.875" style="132" customWidth="1"/>
    <col min="527" max="527" width="4.375" style="132" customWidth="1"/>
    <col min="528" max="529" width="4.875" style="132" customWidth="1"/>
    <col min="530" max="530" width="4.375" style="132" customWidth="1"/>
    <col min="531" max="531" width="4.875" style="132" customWidth="1"/>
    <col min="532" max="532" width="4.625" style="132" customWidth="1"/>
    <col min="533" max="533" width="4.375" style="132" customWidth="1"/>
    <col min="534" max="535" width="4.875" style="132" customWidth="1"/>
    <col min="536" max="536" width="4.375" style="132" customWidth="1"/>
    <col min="537" max="538" width="5.375" style="132" customWidth="1"/>
    <col min="539" max="544" width="6.625" style="132" customWidth="1"/>
    <col min="545" max="545" width="3.5" style="132" customWidth="1"/>
    <col min="546" max="768" width="9.375" style="132"/>
    <col min="769" max="769" width="6.625" style="132" customWidth="1"/>
    <col min="770" max="770" width="21.625" style="132" customWidth="1"/>
    <col min="771" max="771" width="6.875" style="132" customWidth="1"/>
    <col min="772" max="772" width="12.125" style="132" customWidth="1"/>
    <col min="773" max="773" width="9.5" style="132" customWidth="1"/>
    <col min="774" max="774" width="4.375" style="132" customWidth="1"/>
    <col min="775" max="776" width="4.875" style="132" customWidth="1"/>
    <col min="777" max="777" width="4.375" style="132" customWidth="1"/>
    <col min="778" max="779" width="4.875" style="132" customWidth="1"/>
    <col min="780" max="780" width="4.375" style="132" customWidth="1"/>
    <col min="781" max="782" width="4.875" style="132" customWidth="1"/>
    <col min="783" max="783" width="4.375" style="132" customWidth="1"/>
    <col min="784" max="785" width="4.875" style="132" customWidth="1"/>
    <col min="786" max="786" width="4.375" style="132" customWidth="1"/>
    <col min="787" max="787" width="4.875" style="132" customWidth="1"/>
    <col min="788" max="788" width="4.625" style="132" customWidth="1"/>
    <col min="789" max="789" width="4.375" style="132" customWidth="1"/>
    <col min="790" max="791" width="4.875" style="132" customWidth="1"/>
    <col min="792" max="792" width="4.375" style="132" customWidth="1"/>
    <col min="793" max="794" width="5.375" style="132" customWidth="1"/>
    <col min="795" max="800" width="6.625" style="132" customWidth="1"/>
    <col min="801" max="801" width="3.5" style="132" customWidth="1"/>
    <col min="802" max="1024" width="9.375" style="132"/>
    <col min="1025" max="1025" width="6.625" style="132" customWidth="1"/>
    <col min="1026" max="1026" width="21.625" style="132" customWidth="1"/>
    <col min="1027" max="1027" width="6.875" style="132" customWidth="1"/>
    <col min="1028" max="1028" width="12.125" style="132" customWidth="1"/>
    <col min="1029" max="1029" width="9.5" style="132" customWidth="1"/>
    <col min="1030" max="1030" width="4.375" style="132" customWidth="1"/>
    <col min="1031" max="1032" width="4.875" style="132" customWidth="1"/>
    <col min="1033" max="1033" width="4.375" style="132" customWidth="1"/>
    <col min="1034" max="1035" width="4.875" style="132" customWidth="1"/>
    <col min="1036" max="1036" width="4.375" style="132" customWidth="1"/>
    <col min="1037" max="1038" width="4.875" style="132" customWidth="1"/>
    <col min="1039" max="1039" width="4.375" style="132" customWidth="1"/>
    <col min="1040" max="1041" width="4.875" style="132" customWidth="1"/>
    <col min="1042" max="1042" width="4.375" style="132" customWidth="1"/>
    <col min="1043" max="1043" width="4.875" style="132" customWidth="1"/>
    <col min="1044" max="1044" width="4.625" style="132" customWidth="1"/>
    <col min="1045" max="1045" width="4.375" style="132" customWidth="1"/>
    <col min="1046" max="1047" width="4.875" style="132" customWidth="1"/>
    <col min="1048" max="1048" width="4.375" style="132" customWidth="1"/>
    <col min="1049" max="1050" width="5.375" style="132" customWidth="1"/>
    <col min="1051" max="1056" width="6.625" style="132" customWidth="1"/>
    <col min="1057" max="1057" width="3.5" style="132" customWidth="1"/>
    <col min="1058" max="1280" width="9.375" style="132"/>
    <col min="1281" max="1281" width="6.625" style="132" customWidth="1"/>
    <col min="1282" max="1282" width="21.625" style="132" customWidth="1"/>
    <col min="1283" max="1283" width="6.875" style="132" customWidth="1"/>
    <col min="1284" max="1284" width="12.125" style="132" customWidth="1"/>
    <col min="1285" max="1285" width="9.5" style="132" customWidth="1"/>
    <col min="1286" max="1286" width="4.375" style="132" customWidth="1"/>
    <col min="1287" max="1288" width="4.875" style="132" customWidth="1"/>
    <col min="1289" max="1289" width="4.375" style="132" customWidth="1"/>
    <col min="1290" max="1291" width="4.875" style="132" customWidth="1"/>
    <col min="1292" max="1292" width="4.375" style="132" customWidth="1"/>
    <col min="1293" max="1294" width="4.875" style="132" customWidth="1"/>
    <col min="1295" max="1295" width="4.375" style="132" customWidth="1"/>
    <col min="1296" max="1297" width="4.875" style="132" customWidth="1"/>
    <col min="1298" max="1298" width="4.375" style="132" customWidth="1"/>
    <col min="1299" max="1299" width="4.875" style="132" customWidth="1"/>
    <col min="1300" max="1300" width="4.625" style="132" customWidth="1"/>
    <col min="1301" max="1301" width="4.375" style="132" customWidth="1"/>
    <col min="1302" max="1303" width="4.875" style="132" customWidth="1"/>
    <col min="1304" max="1304" width="4.375" style="132" customWidth="1"/>
    <col min="1305" max="1306" width="5.375" style="132" customWidth="1"/>
    <col min="1307" max="1312" width="6.625" style="132" customWidth="1"/>
    <col min="1313" max="1313" width="3.5" style="132" customWidth="1"/>
    <col min="1314" max="1536" width="9.375" style="132"/>
    <col min="1537" max="1537" width="6.625" style="132" customWidth="1"/>
    <col min="1538" max="1538" width="21.625" style="132" customWidth="1"/>
    <col min="1539" max="1539" width="6.875" style="132" customWidth="1"/>
    <col min="1540" max="1540" width="12.125" style="132" customWidth="1"/>
    <col min="1541" max="1541" width="9.5" style="132" customWidth="1"/>
    <col min="1542" max="1542" width="4.375" style="132" customWidth="1"/>
    <col min="1543" max="1544" width="4.875" style="132" customWidth="1"/>
    <col min="1545" max="1545" width="4.375" style="132" customWidth="1"/>
    <col min="1546" max="1547" width="4.875" style="132" customWidth="1"/>
    <col min="1548" max="1548" width="4.375" style="132" customWidth="1"/>
    <col min="1549" max="1550" width="4.875" style="132" customWidth="1"/>
    <col min="1551" max="1551" width="4.375" style="132" customWidth="1"/>
    <col min="1552" max="1553" width="4.875" style="132" customWidth="1"/>
    <col min="1554" max="1554" width="4.375" style="132" customWidth="1"/>
    <col min="1555" max="1555" width="4.875" style="132" customWidth="1"/>
    <col min="1556" max="1556" width="4.625" style="132" customWidth="1"/>
    <col min="1557" max="1557" width="4.375" style="132" customWidth="1"/>
    <col min="1558" max="1559" width="4.875" style="132" customWidth="1"/>
    <col min="1560" max="1560" width="4.375" style="132" customWidth="1"/>
    <col min="1561" max="1562" width="5.375" style="132" customWidth="1"/>
    <col min="1563" max="1568" width="6.625" style="132" customWidth="1"/>
    <col min="1569" max="1569" width="3.5" style="132" customWidth="1"/>
    <col min="1570" max="1792" width="9.375" style="132"/>
    <col min="1793" max="1793" width="6.625" style="132" customWidth="1"/>
    <col min="1794" max="1794" width="21.625" style="132" customWidth="1"/>
    <col min="1795" max="1795" width="6.875" style="132" customWidth="1"/>
    <col min="1796" max="1796" width="12.125" style="132" customWidth="1"/>
    <col min="1797" max="1797" width="9.5" style="132" customWidth="1"/>
    <col min="1798" max="1798" width="4.375" style="132" customWidth="1"/>
    <col min="1799" max="1800" width="4.875" style="132" customWidth="1"/>
    <col min="1801" max="1801" width="4.375" style="132" customWidth="1"/>
    <col min="1802" max="1803" width="4.875" style="132" customWidth="1"/>
    <col min="1804" max="1804" width="4.375" style="132" customWidth="1"/>
    <col min="1805" max="1806" width="4.875" style="132" customWidth="1"/>
    <col min="1807" max="1807" width="4.375" style="132" customWidth="1"/>
    <col min="1808" max="1809" width="4.875" style="132" customWidth="1"/>
    <col min="1810" max="1810" width="4.375" style="132" customWidth="1"/>
    <col min="1811" max="1811" width="4.875" style="132" customWidth="1"/>
    <col min="1812" max="1812" width="4.625" style="132" customWidth="1"/>
    <col min="1813" max="1813" width="4.375" style="132" customWidth="1"/>
    <col min="1814" max="1815" width="4.875" style="132" customWidth="1"/>
    <col min="1816" max="1816" width="4.375" style="132" customWidth="1"/>
    <col min="1817" max="1818" width="5.375" style="132" customWidth="1"/>
    <col min="1819" max="1824" width="6.625" style="132" customWidth="1"/>
    <col min="1825" max="1825" width="3.5" style="132" customWidth="1"/>
    <col min="1826" max="2048" width="9.375" style="132"/>
    <col min="2049" max="2049" width="6.625" style="132" customWidth="1"/>
    <col min="2050" max="2050" width="21.625" style="132" customWidth="1"/>
    <col min="2051" max="2051" width="6.875" style="132" customWidth="1"/>
    <col min="2052" max="2052" width="12.125" style="132" customWidth="1"/>
    <col min="2053" max="2053" width="9.5" style="132" customWidth="1"/>
    <col min="2054" max="2054" width="4.375" style="132" customWidth="1"/>
    <col min="2055" max="2056" width="4.875" style="132" customWidth="1"/>
    <col min="2057" max="2057" width="4.375" style="132" customWidth="1"/>
    <col min="2058" max="2059" width="4.875" style="132" customWidth="1"/>
    <col min="2060" max="2060" width="4.375" style="132" customWidth="1"/>
    <col min="2061" max="2062" width="4.875" style="132" customWidth="1"/>
    <col min="2063" max="2063" width="4.375" style="132" customWidth="1"/>
    <col min="2064" max="2065" width="4.875" style="132" customWidth="1"/>
    <col min="2066" max="2066" width="4.375" style="132" customWidth="1"/>
    <col min="2067" max="2067" width="4.875" style="132" customWidth="1"/>
    <col min="2068" max="2068" width="4.625" style="132" customWidth="1"/>
    <col min="2069" max="2069" width="4.375" style="132" customWidth="1"/>
    <col min="2070" max="2071" width="4.875" style="132" customWidth="1"/>
    <col min="2072" max="2072" width="4.375" style="132" customWidth="1"/>
    <col min="2073" max="2074" width="5.375" style="132" customWidth="1"/>
    <col min="2075" max="2080" width="6.625" style="132" customWidth="1"/>
    <col min="2081" max="2081" width="3.5" style="132" customWidth="1"/>
    <col min="2082" max="2304" width="9.375" style="132"/>
    <col min="2305" max="2305" width="6.625" style="132" customWidth="1"/>
    <col min="2306" max="2306" width="21.625" style="132" customWidth="1"/>
    <col min="2307" max="2307" width="6.875" style="132" customWidth="1"/>
    <col min="2308" max="2308" width="12.125" style="132" customWidth="1"/>
    <col min="2309" max="2309" width="9.5" style="132" customWidth="1"/>
    <col min="2310" max="2310" width="4.375" style="132" customWidth="1"/>
    <col min="2311" max="2312" width="4.875" style="132" customWidth="1"/>
    <col min="2313" max="2313" width="4.375" style="132" customWidth="1"/>
    <col min="2314" max="2315" width="4.875" style="132" customWidth="1"/>
    <col min="2316" max="2316" width="4.375" style="132" customWidth="1"/>
    <col min="2317" max="2318" width="4.875" style="132" customWidth="1"/>
    <col min="2319" max="2319" width="4.375" style="132" customWidth="1"/>
    <col min="2320" max="2321" width="4.875" style="132" customWidth="1"/>
    <col min="2322" max="2322" width="4.375" style="132" customWidth="1"/>
    <col min="2323" max="2323" width="4.875" style="132" customWidth="1"/>
    <col min="2324" max="2324" width="4.625" style="132" customWidth="1"/>
    <col min="2325" max="2325" width="4.375" style="132" customWidth="1"/>
    <col min="2326" max="2327" width="4.875" style="132" customWidth="1"/>
    <col min="2328" max="2328" width="4.375" style="132" customWidth="1"/>
    <col min="2329" max="2330" width="5.375" style="132" customWidth="1"/>
    <col min="2331" max="2336" width="6.625" style="132" customWidth="1"/>
    <col min="2337" max="2337" width="3.5" style="132" customWidth="1"/>
    <col min="2338" max="2560" width="9.375" style="132"/>
    <col min="2561" max="2561" width="6.625" style="132" customWidth="1"/>
    <col min="2562" max="2562" width="21.625" style="132" customWidth="1"/>
    <col min="2563" max="2563" width="6.875" style="132" customWidth="1"/>
    <col min="2564" max="2564" width="12.125" style="132" customWidth="1"/>
    <col min="2565" max="2565" width="9.5" style="132" customWidth="1"/>
    <col min="2566" max="2566" width="4.375" style="132" customWidth="1"/>
    <col min="2567" max="2568" width="4.875" style="132" customWidth="1"/>
    <col min="2569" max="2569" width="4.375" style="132" customWidth="1"/>
    <col min="2570" max="2571" width="4.875" style="132" customWidth="1"/>
    <col min="2572" max="2572" width="4.375" style="132" customWidth="1"/>
    <col min="2573" max="2574" width="4.875" style="132" customWidth="1"/>
    <col min="2575" max="2575" width="4.375" style="132" customWidth="1"/>
    <col min="2576" max="2577" width="4.875" style="132" customWidth="1"/>
    <col min="2578" max="2578" width="4.375" style="132" customWidth="1"/>
    <col min="2579" max="2579" width="4.875" style="132" customWidth="1"/>
    <col min="2580" max="2580" width="4.625" style="132" customWidth="1"/>
    <col min="2581" max="2581" width="4.375" style="132" customWidth="1"/>
    <col min="2582" max="2583" width="4.875" style="132" customWidth="1"/>
    <col min="2584" max="2584" width="4.375" style="132" customWidth="1"/>
    <col min="2585" max="2586" width="5.375" style="132" customWidth="1"/>
    <col min="2587" max="2592" width="6.625" style="132" customWidth="1"/>
    <col min="2593" max="2593" width="3.5" style="132" customWidth="1"/>
    <col min="2594" max="2816" width="9.375" style="132"/>
    <col min="2817" max="2817" width="6.625" style="132" customWidth="1"/>
    <col min="2818" max="2818" width="21.625" style="132" customWidth="1"/>
    <col min="2819" max="2819" width="6.875" style="132" customWidth="1"/>
    <col min="2820" max="2820" width="12.125" style="132" customWidth="1"/>
    <col min="2821" max="2821" width="9.5" style="132" customWidth="1"/>
    <col min="2822" max="2822" width="4.375" style="132" customWidth="1"/>
    <col min="2823" max="2824" width="4.875" style="132" customWidth="1"/>
    <col min="2825" max="2825" width="4.375" style="132" customWidth="1"/>
    <col min="2826" max="2827" width="4.875" style="132" customWidth="1"/>
    <col min="2828" max="2828" width="4.375" style="132" customWidth="1"/>
    <col min="2829" max="2830" width="4.875" style="132" customWidth="1"/>
    <col min="2831" max="2831" width="4.375" style="132" customWidth="1"/>
    <col min="2832" max="2833" width="4.875" style="132" customWidth="1"/>
    <col min="2834" max="2834" width="4.375" style="132" customWidth="1"/>
    <col min="2835" max="2835" width="4.875" style="132" customWidth="1"/>
    <col min="2836" max="2836" width="4.625" style="132" customWidth="1"/>
    <col min="2837" max="2837" width="4.375" style="132" customWidth="1"/>
    <col min="2838" max="2839" width="4.875" style="132" customWidth="1"/>
    <col min="2840" max="2840" width="4.375" style="132" customWidth="1"/>
    <col min="2841" max="2842" width="5.375" style="132" customWidth="1"/>
    <col min="2843" max="2848" width="6.625" style="132" customWidth="1"/>
    <col min="2849" max="2849" width="3.5" style="132" customWidth="1"/>
    <col min="2850" max="3072" width="9.375" style="132"/>
    <col min="3073" max="3073" width="6.625" style="132" customWidth="1"/>
    <col min="3074" max="3074" width="21.625" style="132" customWidth="1"/>
    <col min="3075" max="3075" width="6.875" style="132" customWidth="1"/>
    <col min="3076" max="3076" width="12.125" style="132" customWidth="1"/>
    <col min="3077" max="3077" width="9.5" style="132" customWidth="1"/>
    <col min="3078" max="3078" width="4.375" style="132" customWidth="1"/>
    <col min="3079" max="3080" width="4.875" style="132" customWidth="1"/>
    <col min="3081" max="3081" width="4.375" style="132" customWidth="1"/>
    <col min="3082" max="3083" width="4.875" style="132" customWidth="1"/>
    <col min="3084" max="3084" width="4.375" style="132" customWidth="1"/>
    <col min="3085" max="3086" width="4.875" style="132" customWidth="1"/>
    <col min="3087" max="3087" width="4.375" style="132" customWidth="1"/>
    <col min="3088" max="3089" width="4.875" style="132" customWidth="1"/>
    <col min="3090" max="3090" width="4.375" style="132" customWidth="1"/>
    <col min="3091" max="3091" width="4.875" style="132" customWidth="1"/>
    <col min="3092" max="3092" width="4.625" style="132" customWidth="1"/>
    <col min="3093" max="3093" width="4.375" style="132" customWidth="1"/>
    <col min="3094" max="3095" width="4.875" style="132" customWidth="1"/>
    <col min="3096" max="3096" width="4.375" style="132" customWidth="1"/>
    <col min="3097" max="3098" width="5.375" style="132" customWidth="1"/>
    <col min="3099" max="3104" width="6.625" style="132" customWidth="1"/>
    <col min="3105" max="3105" width="3.5" style="132" customWidth="1"/>
    <col min="3106" max="3328" width="9.375" style="132"/>
    <col min="3329" max="3329" width="6.625" style="132" customWidth="1"/>
    <col min="3330" max="3330" width="21.625" style="132" customWidth="1"/>
    <col min="3331" max="3331" width="6.875" style="132" customWidth="1"/>
    <col min="3332" max="3332" width="12.125" style="132" customWidth="1"/>
    <col min="3333" max="3333" width="9.5" style="132" customWidth="1"/>
    <col min="3334" max="3334" width="4.375" style="132" customWidth="1"/>
    <col min="3335" max="3336" width="4.875" style="132" customWidth="1"/>
    <col min="3337" max="3337" width="4.375" style="132" customWidth="1"/>
    <col min="3338" max="3339" width="4.875" style="132" customWidth="1"/>
    <col min="3340" max="3340" width="4.375" style="132" customWidth="1"/>
    <col min="3341" max="3342" width="4.875" style="132" customWidth="1"/>
    <col min="3343" max="3343" width="4.375" style="132" customWidth="1"/>
    <col min="3344" max="3345" width="4.875" style="132" customWidth="1"/>
    <col min="3346" max="3346" width="4.375" style="132" customWidth="1"/>
    <col min="3347" max="3347" width="4.875" style="132" customWidth="1"/>
    <col min="3348" max="3348" width="4.625" style="132" customWidth="1"/>
    <col min="3349" max="3349" width="4.375" style="132" customWidth="1"/>
    <col min="3350" max="3351" width="4.875" style="132" customWidth="1"/>
    <col min="3352" max="3352" width="4.375" style="132" customWidth="1"/>
    <col min="3353" max="3354" width="5.375" style="132" customWidth="1"/>
    <col min="3355" max="3360" width="6.625" style="132" customWidth="1"/>
    <col min="3361" max="3361" width="3.5" style="132" customWidth="1"/>
    <col min="3362" max="3584" width="9.375" style="132"/>
    <col min="3585" max="3585" width="6.625" style="132" customWidth="1"/>
    <col min="3586" max="3586" width="21.625" style="132" customWidth="1"/>
    <col min="3587" max="3587" width="6.875" style="132" customWidth="1"/>
    <col min="3588" max="3588" width="12.125" style="132" customWidth="1"/>
    <col min="3589" max="3589" width="9.5" style="132" customWidth="1"/>
    <col min="3590" max="3590" width="4.375" style="132" customWidth="1"/>
    <col min="3591" max="3592" width="4.875" style="132" customWidth="1"/>
    <col min="3593" max="3593" width="4.375" style="132" customWidth="1"/>
    <col min="3594" max="3595" width="4.875" style="132" customWidth="1"/>
    <col min="3596" max="3596" width="4.375" style="132" customWidth="1"/>
    <col min="3597" max="3598" width="4.875" style="132" customWidth="1"/>
    <col min="3599" max="3599" width="4.375" style="132" customWidth="1"/>
    <col min="3600" max="3601" width="4.875" style="132" customWidth="1"/>
    <col min="3602" max="3602" width="4.375" style="132" customWidth="1"/>
    <col min="3603" max="3603" width="4.875" style="132" customWidth="1"/>
    <col min="3604" max="3604" width="4.625" style="132" customWidth="1"/>
    <col min="3605" max="3605" width="4.375" style="132" customWidth="1"/>
    <col min="3606" max="3607" width="4.875" style="132" customWidth="1"/>
    <col min="3608" max="3608" width="4.375" style="132" customWidth="1"/>
    <col min="3609" max="3610" width="5.375" style="132" customWidth="1"/>
    <col min="3611" max="3616" width="6.625" style="132" customWidth="1"/>
    <col min="3617" max="3617" width="3.5" style="132" customWidth="1"/>
    <col min="3618" max="3840" width="9.375" style="132"/>
    <col min="3841" max="3841" width="6.625" style="132" customWidth="1"/>
    <col min="3842" max="3842" width="21.625" style="132" customWidth="1"/>
    <col min="3843" max="3843" width="6.875" style="132" customWidth="1"/>
    <col min="3844" max="3844" width="12.125" style="132" customWidth="1"/>
    <col min="3845" max="3845" width="9.5" style="132" customWidth="1"/>
    <col min="3846" max="3846" width="4.375" style="132" customWidth="1"/>
    <col min="3847" max="3848" width="4.875" style="132" customWidth="1"/>
    <col min="3849" max="3849" width="4.375" style="132" customWidth="1"/>
    <col min="3850" max="3851" width="4.875" style="132" customWidth="1"/>
    <col min="3852" max="3852" width="4.375" style="132" customWidth="1"/>
    <col min="3853" max="3854" width="4.875" style="132" customWidth="1"/>
    <col min="3855" max="3855" width="4.375" style="132" customWidth="1"/>
    <col min="3856" max="3857" width="4.875" style="132" customWidth="1"/>
    <col min="3858" max="3858" width="4.375" style="132" customWidth="1"/>
    <col min="3859" max="3859" width="4.875" style="132" customWidth="1"/>
    <col min="3860" max="3860" width="4.625" style="132" customWidth="1"/>
    <col min="3861" max="3861" width="4.375" style="132" customWidth="1"/>
    <col min="3862" max="3863" width="4.875" style="132" customWidth="1"/>
    <col min="3864" max="3864" width="4.375" style="132" customWidth="1"/>
    <col min="3865" max="3866" width="5.375" style="132" customWidth="1"/>
    <col min="3867" max="3872" width="6.625" style="132" customWidth="1"/>
    <col min="3873" max="3873" width="3.5" style="132" customWidth="1"/>
    <col min="3874" max="4096" width="9.375" style="132"/>
    <col min="4097" max="4097" width="6.625" style="132" customWidth="1"/>
    <col min="4098" max="4098" width="21.625" style="132" customWidth="1"/>
    <col min="4099" max="4099" width="6.875" style="132" customWidth="1"/>
    <col min="4100" max="4100" width="12.125" style="132" customWidth="1"/>
    <col min="4101" max="4101" width="9.5" style="132" customWidth="1"/>
    <col min="4102" max="4102" width="4.375" style="132" customWidth="1"/>
    <col min="4103" max="4104" width="4.875" style="132" customWidth="1"/>
    <col min="4105" max="4105" width="4.375" style="132" customWidth="1"/>
    <col min="4106" max="4107" width="4.875" style="132" customWidth="1"/>
    <col min="4108" max="4108" width="4.375" style="132" customWidth="1"/>
    <col min="4109" max="4110" width="4.875" style="132" customWidth="1"/>
    <col min="4111" max="4111" width="4.375" style="132" customWidth="1"/>
    <col min="4112" max="4113" width="4.875" style="132" customWidth="1"/>
    <col min="4114" max="4114" width="4.375" style="132" customWidth="1"/>
    <col min="4115" max="4115" width="4.875" style="132" customWidth="1"/>
    <col min="4116" max="4116" width="4.625" style="132" customWidth="1"/>
    <col min="4117" max="4117" width="4.375" style="132" customWidth="1"/>
    <col min="4118" max="4119" width="4.875" style="132" customWidth="1"/>
    <col min="4120" max="4120" width="4.375" style="132" customWidth="1"/>
    <col min="4121" max="4122" width="5.375" style="132" customWidth="1"/>
    <col min="4123" max="4128" width="6.625" style="132" customWidth="1"/>
    <col min="4129" max="4129" width="3.5" style="132" customWidth="1"/>
    <col min="4130" max="4352" width="9.375" style="132"/>
    <col min="4353" max="4353" width="6.625" style="132" customWidth="1"/>
    <col min="4354" max="4354" width="21.625" style="132" customWidth="1"/>
    <col min="4355" max="4355" width="6.875" style="132" customWidth="1"/>
    <col min="4356" max="4356" width="12.125" style="132" customWidth="1"/>
    <col min="4357" max="4357" width="9.5" style="132" customWidth="1"/>
    <col min="4358" max="4358" width="4.375" style="132" customWidth="1"/>
    <col min="4359" max="4360" width="4.875" style="132" customWidth="1"/>
    <col min="4361" max="4361" width="4.375" style="132" customWidth="1"/>
    <col min="4362" max="4363" width="4.875" style="132" customWidth="1"/>
    <col min="4364" max="4364" width="4.375" style="132" customWidth="1"/>
    <col min="4365" max="4366" width="4.875" style="132" customWidth="1"/>
    <col min="4367" max="4367" width="4.375" style="132" customWidth="1"/>
    <col min="4368" max="4369" width="4.875" style="132" customWidth="1"/>
    <col min="4370" max="4370" width="4.375" style="132" customWidth="1"/>
    <col min="4371" max="4371" width="4.875" style="132" customWidth="1"/>
    <col min="4372" max="4372" width="4.625" style="132" customWidth="1"/>
    <col min="4373" max="4373" width="4.375" style="132" customWidth="1"/>
    <col min="4374" max="4375" width="4.875" style="132" customWidth="1"/>
    <col min="4376" max="4376" width="4.375" style="132" customWidth="1"/>
    <col min="4377" max="4378" width="5.375" style="132" customWidth="1"/>
    <col min="4379" max="4384" width="6.625" style="132" customWidth="1"/>
    <col min="4385" max="4385" width="3.5" style="132" customWidth="1"/>
    <col min="4386" max="4608" width="9.375" style="132"/>
    <col min="4609" max="4609" width="6.625" style="132" customWidth="1"/>
    <col min="4610" max="4610" width="21.625" style="132" customWidth="1"/>
    <col min="4611" max="4611" width="6.875" style="132" customWidth="1"/>
    <col min="4612" max="4612" width="12.125" style="132" customWidth="1"/>
    <col min="4613" max="4613" width="9.5" style="132" customWidth="1"/>
    <col min="4614" max="4614" width="4.375" style="132" customWidth="1"/>
    <col min="4615" max="4616" width="4.875" style="132" customWidth="1"/>
    <col min="4617" max="4617" width="4.375" style="132" customWidth="1"/>
    <col min="4618" max="4619" width="4.875" style="132" customWidth="1"/>
    <col min="4620" max="4620" width="4.375" style="132" customWidth="1"/>
    <col min="4621" max="4622" width="4.875" style="132" customWidth="1"/>
    <col min="4623" max="4623" width="4.375" style="132" customWidth="1"/>
    <col min="4624" max="4625" width="4.875" style="132" customWidth="1"/>
    <col min="4626" max="4626" width="4.375" style="132" customWidth="1"/>
    <col min="4627" max="4627" width="4.875" style="132" customWidth="1"/>
    <col min="4628" max="4628" width="4.625" style="132" customWidth="1"/>
    <col min="4629" max="4629" width="4.375" style="132" customWidth="1"/>
    <col min="4630" max="4631" width="4.875" style="132" customWidth="1"/>
    <col min="4632" max="4632" width="4.375" style="132" customWidth="1"/>
    <col min="4633" max="4634" width="5.375" style="132" customWidth="1"/>
    <col min="4635" max="4640" width="6.625" style="132" customWidth="1"/>
    <col min="4641" max="4641" width="3.5" style="132" customWidth="1"/>
    <col min="4642" max="4864" width="9.375" style="132"/>
    <col min="4865" max="4865" width="6.625" style="132" customWidth="1"/>
    <col min="4866" max="4866" width="21.625" style="132" customWidth="1"/>
    <col min="4867" max="4867" width="6.875" style="132" customWidth="1"/>
    <col min="4868" max="4868" width="12.125" style="132" customWidth="1"/>
    <col min="4869" max="4869" width="9.5" style="132" customWidth="1"/>
    <col min="4870" max="4870" width="4.375" style="132" customWidth="1"/>
    <col min="4871" max="4872" width="4.875" style="132" customWidth="1"/>
    <col min="4873" max="4873" width="4.375" style="132" customWidth="1"/>
    <col min="4874" max="4875" width="4.875" style="132" customWidth="1"/>
    <col min="4876" max="4876" width="4.375" style="132" customWidth="1"/>
    <col min="4877" max="4878" width="4.875" style="132" customWidth="1"/>
    <col min="4879" max="4879" width="4.375" style="132" customWidth="1"/>
    <col min="4880" max="4881" width="4.875" style="132" customWidth="1"/>
    <col min="4882" max="4882" width="4.375" style="132" customWidth="1"/>
    <col min="4883" max="4883" width="4.875" style="132" customWidth="1"/>
    <col min="4884" max="4884" width="4.625" style="132" customWidth="1"/>
    <col min="4885" max="4885" width="4.375" style="132" customWidth="1"/>
    <col min="4886" max="4887" width="4.875" style="132" customWidth="1"/>
    <col min="4888" max="4888" width="4.375" style="132" customWidth="1"/>
    <col min="4889" max="4890" width="5.375" style="132" customWidth="1"/>
    <col min="4891" max="4896" width="6.625" style="132" customWidth="1"/>
    <col min="4897" max="4897" width="3.5" style="132" customWidth="1"/>
    <col min="4898" max="5120" width="9.375" style="132"/>
    <col min="5121" max="5121" width="6.625" style="132" customWidth="1"/>
    <col min="5122" max="5122" width="21.625" style="132" customWidth="1"/>
    <col min="5123" max="5123" width="6.875" style="132" customWidth="1"/>
    <col min="5124" max="5124" width="12.125" style="132" customWidth="1"/>
    <col min="5125" max="5125" width="9.5" style="132" customWidth="1"/>
    <col min="5126" max="5126" width="4.375" style="132" customWidth="1"/>
    <col min="5127" max="5128" width="4.875" style="132" customWidth="1"/>
    <col min="5129" max="5129" width="4.375" style="132" customWidth="1"/>
    <col min="5130" max="5131" width="4.875" style="132" customWidth="1"/>
    <col min="5132" max="5132" width="4.375" style="132" customWidth="1"/>
    <col min="5133" max="5134" width="4.875" style="132" customWidth="1"/>
    <col min="5135" max="5135" width="4.375" style="132" customWidth="1"/>
    <col min="5136" max="5137" width="4.875" style="132" customWidth="1"/>
    <col min="5138" max="5138" width="4.375" style="132" customWidth="1"/>
    <col min="5139" max="5139" width="4.875" style="132" customWidth="1"/>
    <col min="5140" max="5140" width="4.625" style="132" customWidth="1"/>
    <col min="5141" max="5141" width="4.375" style="132" customWidth="1"/>
    <col min="5142" max="5143" width="4.875" style="132" customWidth="1"/>
    <col min="5144" max="5144" width="4.375" style="132" customWidth="1"/>
    <col min="5145" max="5146" width="5.375" style="132" customWidth="1"/>
    <col min="5147" max="5152" width="6.625" style="132" customWidth="1"/>
    <col min="5153" max="5153" width="3.5" style="132" customWidth="1"/>
    <col min="5154" max="5376" width="9.375" style="132"/>
    <col min="5377" max="5377" width="6.625" style="132" customWidth="1"/>
    <col min="5378" max="5378" width="21.625" style="132" customWidth="1"/>
    <col min="5379" max="5379" width="6.875" style="132" customWidth="1"/>
    <col min="5380" max="5380" width="12.125" style="132" customWidth="1"/>
    <col min="5381" max="5381" width="9.5" style="132" customWidth="1"/>
    <col min="5382" max="5382" width="4.375" style="132" customWidth="1"/>
    <col min="5383" max="5384" width="4.875" style="132" customWidth="1"/>
    <col min="5385" max="5385" width="4.375" style="132" customWidth="1"/>
    <col min="5386" max="5387" width="4.875" style="132" customWidth="1"/>
    <col min="5388" max="5388" width="4.375" style="132" customWidth="1"/>
    <col min="5389" max="5390" width="4.875" style="132" customWidth="1"/>
    <col min="5391" max="5391" width="4.375" style="132" customWidth="1"/>
    <col min="5392" max="5393" width="4.875" style="132" customWidth="1"/>
    <col min="5394" max="5394" width="4.375" style="132" customWidth="1"/>
    <col min="5395" max="5395" width="4.875" style="132" customWidth="1"/>
    <col min="5396" max="5396" width="4.625" style="132" customWidth="1"/>
    <col min="5397" max="5397" width="4.375" style="132" customWidth="1"/>
    <col min="5398" max="5399" width="4.875" style="132" customWidth="1"/>
    <col min="5400" max="5400" width="4.375" style="132" customWidth="1"/>
    <col min="5401" max="5402" width="5.375" style="132" customWidth="1"/>
    <col min="5403" max="5408" width="6.625" style="132" customWidth="1"/>
    <col min="5409" max="5409" width="3.5" style="132" customWidth="1"/>
    <col min="5410" max="5632" width="9.375" style="132"/>
    <col min="5633" max="5633" width="6.625" style="132" customWidth="1"/>
    <col min="5634" max="5634" width="21.625" style="132" customWidth="1"/>
    <col min="5635" max="5635" width="6.875" style="132" customWidth="1"/>
    <col min="5636" max="5636" width="12.125" style="132" customWidth="1"/>
    <col min="5637" max="5637" width="9.5" style="132" customWidth="1"/>
    <col min="5638" max="5638" width="4.375" style="132" customWidth="1"/>
    <col min="5639" max="5640" width="4.875" style="132" customWidth="1"/>
    <col min="5641" max="5641" width="4.375" style="132" customWidth="1"/>
    <col min="5642" max="5643" width="4.875" style="132" customWidth="1"/>
    <col min="5644" max="5644" width="4.375" style="132" customWidth="1"/>
    <col min="5645" max="5646" width="4.875" style="132" customWidth="1"/>
    <col min="5647" max="5647" width="4.375" style="132" customWidth="1"/>
    <col min="5648" max="5649" width="4.875" style="132" customWidth="1"/>
    <col min="5650" max="5650" width="4.375" style="132" customWidth="1"/>
    <col min="5651" max="5651" width="4.875" style="132" customWidth="1"/>
    <col min="5652" max="5652" width="4.625" style="132" customWidth="1"/>
    <col min="5653" max="5653" width="4.375" style="132" customWidth="1"/>
    <col min="5654" max="5655" width="4.875" style="132" customWidth="1"/>
    <col min="5656" max="5656" width="4.375" style="132" customWidth="1"/>
    <col min="5657" max="5658" width="5.375" style="132" customWidth="1"/>
    <col min="5659" max="5664" width="6.625" style="132" customWidth="1"/>
    <col min="5665" max="5665" width="3.5" style="132" customWidth="1"/>
    <col min="5666" max="5888" width="9.375" style="132"/>
    <col min="5889" max="5889" width="6.625" style="132" customWidth="1"/>
    <col min="5890" max="5890" width="21.625" style="132" customWidth="1"/>
    <col min="5891" max="5891" width="6.875" style="132" customWidth="1"/>
    <col min="5892" max="5892" width="12.125" style="132" customWidth="1"/>
    <col min="5893" max="5893" width="9.5" style="132" customWidth="1"/>
    <col min="5894" max="5894" width="4.375" style="132" customWidth="1"/>
    <col min="5895" max="5896" width="4.875" style="132" customWidth="1"/>
    <col min="5897" max="5897" width="4.375" style="132" customWidth="1"/>
    <col min="5898" max="5899" width="4.875" style="132" customWidth="1"/>
    <col min="5900" max="5900" width="4.375" style="132" customWidth="1"/>
    <col min="5901" max="5902" width="4.875" style="132" customWidth="1"/>
    <col min="5903" max="5903" width="4.375" style="132" customWidth="1"/>
    <col min="5904" max="5905" width="4.875" style="132" customWidth="1"/>
    <col min="5906" max="5906" width="4.375" style="132" customWidth="1"/>
    <col min="5907" max="5907" width="4.875" style="132" customWidth="1"/>
    <col min="5908" max="5908" width="4.625" style="132" customWidth="1"/>
    <col min="5909" max="5909" width="4.375" style="132" customWidth="1"/>
    <col min="5910" max="5911" width="4.875" style="132" customWidth="1"/>
    <col min="5912" max="5912" width="4.375" style="132" customWidth="1"/>
    <col min="5913" max="5914" width="5.375" style="132" customWidth="1"/>
    <col min="5915" max="5920" width="6.625" style="132" customWidth="1"/>
    <col min="5921" max="5921" width="3.5" style="132" customWidth="1"/>
    <col min="5922" max="6144" width="9.375" style="132"/>
    <col min="6145" max="6145" width="6.625" style="132" customWidth="1"/>
    <col min="6146" max="6146" width="21.625" style="132" customWidth="1"/>
    <col min="6147" max="6147" width="6.875" style="132" customWidth="1"/>
    <col min="6148" max="6148" width="12.125" style="132" customWidth="1"/>
    <col min="6149" max="6149" width="9.5" style="132" customWidth="1"/>
    <col min="6150" max="6150" width="4.375" style="132" customWidth="1"/>
    <col min="6151" max="6152" width="4.875" style="132" customWidth="1"/>
    <col min="6153" max="6153" width="4.375" style="132" customWidth="1"/>
    <col min="6154" max="6155" width="4.875" style="132" customWidth="1"/>
    <col min="6156" max="6156" width="4.375" style="132" customWidth="1"/>
    <col min="6157" max="6158" width="4.875" style="132" customWidth="1"/>
    <col min="6159" max="6159" width="4.375" style="132" customWidth="1"/>
    <col min="6160" max="6161" width="4.875" style="132" customWidth="1"/>
    <col min="6162" max="6162" width="4.375" style="132" customWidth="1"/>
    <col min="6163" max="6163" width="4.875" style="132" customWidth="1"/>
    <col min="6164" max="6164" width="4.625" style="132" customWidth="1"/>
    <col min="6165" max="6165" width="4.375" style="132" customWidth="1"/>
    <col min="6166" max="6167" width="4.875" style="132" customWidth="1"/>
    <col min="6168" max="6168" width="4.375" style="132" customWidth="1"/>
    <col min="6169" max="6170" width="5.375" style="132" customWidth="1"/>
    <col min="6171" max="6176" width="6.625" style="132" customWidth="1"/>
    <col min="6177" max="6177" width="3.5" style="132" customWidth="1"/>
    <col min="6178" max="6400" width="9.375" style="132"/>
    <col min="6401" max="6401" width="6.625" style="132" customWidth="1"/>
    <col min="6402" max="6402" width="21.625" style="132" customWidth="1"/>
    <col min="6403" max="6403" width="6.875" style="132" customWidth="1"/>
    <col min="6404" max="6404" width="12.125" style="132" customWidth="1"/>
    <col min="6405" max="6405" width="9.5" style="132" customWidth="1"/>
    <col min="6406" max="6406" width="4.375" style="132" customWidth="1"/>
    <col min="6407" max="6408" width="4.875" style="132" customWidth="1"/>
    <col min="6409" max="6409" width="4.375" style="132" customWidth="1"/>
    <col min="6410" max="6411" width="4.875" style="132" customWidth="1"/>
    <col min="6412" max="6412" width="4.375" style="132" customWidth="1"/>
    <col min="6413" max="6414" width="4.875" style="132" customWidth="1"/>
    <col min="6415" max="6415" width="4.375" style="132" customWidth="1"/>
    <col min="6416" max="6417" width="4.875" style="132" customWidth="1"/>
    <col min="6418" max="6418" width="4.375" style="132" customWidth="1"/>
    <col min="6419" max="6419" width="4.875" style="132" customWidth="1"/>
    <col min="6420" max="6420" width="4.625" style="132" customWidth="1"/>
    <col min="6421" max="6421" width="4.375" style="132" customWidth="1"/>
    <col min="6422" max="6423" width="4.875" style="132" customWidth="1"/>
    <col min="6424" max="6424" width="4.375" style="132" customWidth="1"/>
    <col min="6425" max="6426" width="5.375" style="132" customWidth="1"/>
    <col min="6427" max="6432" width="6.625" style="132" customWidth="1"/>
    <col min="6433" max="6433" width="3.5" style="132" customWidth="1"/>
    <col min="6434" max="6656" width="9.375" style="132"/>
    <col min="6657" max="6657" width="6.625" style="132" customWidth="1"/>
    <col min="6658" max="6658" width="21.625" style="132" customWidth="1"/>
    <col min="6659" max="6659" width="6.875" style="132" customWidth="1"/>
    <col min="6660" max="6660" width="12.125" style="132" customWidth="1"/>
    <col min="6661" max="6661" width="9.5" style="132" customWidth="1"/>
    <col min="6662" max="6662" width="4.375" style="132" customWidth="1"/>
    <col min="6663" max="6664" width="4.875" style="132" customWidth="1"/>
    <col min="6665" max="6665" width="4.375" style="132" customWidth="1"/>
    <col min="6666" max="6667" width="4.875" style="132" customWidth="1"/>
    <col min="6668" max="6668" width="4.375" style="132" customWidth="1"/>
    <col min="6669" max="6670" width="4.875" style="132" customWidth="1"/>
    <col min="6671" max="6671" width="4.375" style="132" customWidth="1"/>
    <col min="6672" max="6673" width="4.875" style="132" customWidth="1"/>
    <col min="6674" max="6674" width="4.375" style="132" customWidth="1"/>
    <col min="6675" max="6675" width="4.875" style="132" customWidth="1"/>
    <col min="6676" max="6676" width="4.625" style="132" customWidth="1"/>
    <col min="6677" max="6677" width="4.375" style="132" customWidth="1"/>
    <col min="6678" max="6679" width="4.875" style="132" customWidth="1"/>
    <col min="6680" max="6680" width="4.375" style="132" customWidth="1"/>
    <col min="6681" max="6682" width="5.375" style="132" customWidth="1"/>
    <col min="6683" max="6688" width="6.625" style="132" customWidth="1"/>
    <col min="6689" max="6689" width="3.5" style="132" customWidth="1"/>
    <col min="6690" max="6912" width="9.375" style="132"/>
    <col min="6913" max="6913" width="6.625" style="132" customWidth="1"/>
    <col min="6914" max="6914" width="21.625" style="132" customWidth="1"/>
    <col min="6915" max="6915" width="6.875" style="132" customWidth="1"/>
    <col min="6916" max="6916" width="12.125" style="132" customWidth="1"/>
    <col min="6917" max="6917" width="9.5" style="132" customWidth="1"/>
    <col min="6918" max="6918" width="4.375" style="132" customWidth="1"/>
    <col min="6919" max="6920" width="4.875" style="132" customWidth="1"/>
    <col min="6921" max="6921" width="4.375" style="132" customWidth="1"/>
    <col min="6922" max="6923" width="4.875" style="132" customWidth="1"/>
    <col min="6924" max="6924" width="4.375" style="132" customWidth="1"/>
    <col min="6925" max="6926" width="4.875" style="132" customWidth="1"/>
    <col min="6927" max="6927" width="4.375" style="132" customWidth="1"/>
    <col min="6928" max="6929" width="4.875" style="132" customWidth="1"/>
    <col min="6930" max="6930" width="4.375" style="132" customWidth="1"/>
    <col min="6931" max="6931" width="4.875" style="132" customWidth="1"/>
    <col min="6932" max="6932" width="4.625" style="132" customWidth="1"/>
    <col min="6933" max="6933" width="4.375" style="132" customWidth="1"/>
    <col min="6934" max="6935" width="4.875" style="132" customWidth="1"/>
    <col min="6936" max="6936" width="4.375" style="132" customWidth="1"/>
    <col min="6937" max="6938" width="5.375" style="132" customWidth="1"/>
    <col min="6939" max="6944" width="6.625" style="132" customWidth="1"/>
    <col min="6945" max="6945" width="3.5" style="132" customWidth="1"/>
    <col min="6946" max="7168" width="9.375" style="132"/>
    <col min="7169" max="7169" width="6.625" style="132" customWidth="1"/>
    <col min="7170" max="7170" width="21.625" style="132" customWidth="1"/>
    <col min="7171" max="7171" width="6.875" style="132" customWidth="1"/>
    <col min="7172" max="7172" width="12.125" style="132" customWidth="1"/>
    <col min="7173" max="7173" width="9.5" style="132" customWidth="1"/>
    <col min="7174" max="7174" width="4.375" style="132" customWidth="1"/>
    <col min="7175" max="7176" width="4.875" style="132" customWidth="1"/>
    <col min="7177" max="7177" width="4.375" style="132" customWidth="1"/>
    <col min="7178" max="7179" width="4.875" style="132" customWidth="1"/>
    <col min="7180" max="7180" width="4.375" style="132" customWidth="1"/>
    <col min="7181" max="7182" width="4.875" style="132" customWidth="1"/>
    <col min="7183" max="7183" width="4.375" style="132" customWidth="1"/>
    <col min="7184" max="7185" width="4.875" style="132" customWidth="1"/>
    <col min="7186" max="7186" width="4.375" style="132" customWidth="1"/>
    <col min="7187" max="7187" width="4.875" style="132" customWidth="1"/>
    <col min="7188" max="7188" width="4.625" style="132" customWidth="1"/>
    <col min="7189" max="7189" width="4.375" style="132" customWidth="1"/>
    <col min="7190" max="7191" width="4.875" style="132" customWidth="1"/>
    <col min="7192" max="7192" width="4.375" style="132" customWidth="1"/>
    <col min="7193" max="7194" width="5.375" style="132" customWidth="1"/>
    <col min="7195" max="7200" width="6.625" style="132" customWidth="1"/>
    <col min="7201" max="7201" width="3.5" style="132" customWidth="1"/>
    <col min="7202" max="7424" width="9.375" style="132"/>
    <col min="7425" max="7425" width="6.625" style="132" customWidth="1"/>
    <col min="7426" max="7426" width="21.625" style="132" customWidth="1"/>
    <col min="7427" max="7427" width="6.875" style="132" customWidth="1"/>
    <col min="7428" max="7428" width="12.125" style="132" customWidth="1"/>
    <col min="7429" max="7429" width="9.5" style="132" customWidth="1"/>
    <col min="7430" max="7430" width="4.375" style="132" customWidth="1"/>
    <col min="7431" max="7432" width="4.875" style="132" customWidth="1"/>
    <col min="7433" max="7433" width="4.375" style="132" customWidth="1"/>
    <col min="7434" max="7435" width="4.875" style="132" customWidth="1"/>
    <col min="7436" max="7436" width="4.375" style="132" customWidth="1"/>
    <col min="7437" max="7438" width="4.875" style="132" customWidth="1"/>
    <col min="7439" max="7439" width="4.375" style="132" customWidth="1"/>
    <col min="7440" max="7441" width="4.875" style="132" customWidth="1"/>
    <col min="7442" max="7442" width="4.375" style="132" customWidth="1"/>
    <col min="7443" max="7443" width="4.875" style="132" customWidth="1"/>
    <col min="7444" max="7444" width="4.625" style="132" customWidth="1"/>
    <col min="7445" max="7445" width="4.375" style="132" customWidth="1"/>
    <col min="7446" max="7447" width="4.875" style="132" customWidth="1"/>
    <col min="7448" max="7448" width="4.375" style="132" customWidth="1"/>
    <col min="7449" max="7450" width="5.375" style="132" customWidth="1"/>
    <col min="7451" max="7456" width="6.625" style="132" customWidth="1"/>
    <col min="7457" max="7457" width="3.5" style="132" customWidth="1"/>
    <col min="7458" max="7680" width="9.375" style="132"/>
    <col min="7681" max="7681" width="6.625" style="132" customWidth="1"/>
    <col min="7682" max="7682" width="21.625" style="132" customWidth="1"/>
    <col min="7683" max="7683" width="6.875" style="132" customWidth="1"/>
    <col min="7684" max="7684" width="12.125" style="132" customWidth="1"/>
    <col min="7685" max="7685" width="9.5" style="132" customWidth="1"/>
    <col min="7686" max="7686" width="4.375" style="132" customWidth="1"/>
    <col min="7687" max="7688" width="4.875" style="132" customWidth="1"/>
    <col min="7689" max="7689" width="4.375" style="132" customWidth="1"/>
    <col min="7690" max="7691" width="4.875" style="132" customWidth="1"/>
    <col min="7692" max="7692" width="4.375" style="132" customWidth="1"/>
    <col min="7693" max="7694" width="4.875" style="132" customWidth="1"/>
    <col min="7695" max="7695" width="4.375" style="132" customWidth="1"/>
    <col min="7696" max="7697" width="4.875" style="132" customWidth="1"/>
    <col min="7698" max="7698" width="4.375" style="132" customWidth="1"/>
    <col min="7699" max="7699" width="4.875" style="132" customWidth="1"/>
    <col min="7700" max="7700" width="4.625" style="132" customWidth="1"/>
    <col min="7701" max="7701" width="4.375" style="132" customWidth="1"/>
    <col min="7702" max="7703" width="4.875" style="132" customWidth="1"/>
    <col min="7704" max="7704" width="4.375" style="132" customWidth="1"/>
    <col min="7705" max="7706" width="5.375" style="132" customWidth="1"/>
    <col min="7707" max="7712" width="6.625" style="132" customWidth="1"/>
    <col min="7713" max="7713" width="3.5" style="132" customWidth="1"/>
    <col min="7714" max="7936" width="9.375" style="132"/>
    <col min="7937" max="7937" width="6.625" style="132" customWidth="1"/>
    <col min="7938" max="7938" width="21.625" style="132" customWidth="1"/>
    <col min="7939" max="7939" width="6.875" style="132" customWidth="1"/>
    <col min="7940" max="7940" width="12.125" style="132" customWidth="1"/>
    <col min="7941" max="7941" width="9.5" style="132" customWidth="1"/>
    <col min="7942" max="7942" width="4.375" style="132" customWidth="1"/>
    <col min="7943" max="7944" width="4.875" style="132" customWidth="1"/>
    <col min="7945" max="7945" width="4.375" style="132" customWidth="1"/>
    <col min="7946" max="7947" width="4.875" style="132" customWidth="1"/>
    <col min="7948" max="7948" width="4.375" style="132" customWidth="1"/>
    <col min="7949" max="7950" width="4.875" style="132" customWidth="1"/>
    <col min="7951" max="7951" width="4.375" style="132" customWidth="1"/>
    <col min="7952" max="7953" width="4.875" style="132" customWidth="1"/>
    <col min="7954" max="7954" width="4.375" style="132" customWidth="1"/>
    <col min="7955" max="7955" width="4.875" style="132" customWidth="1"/>
    <col min="7956" max="7956" width="4.625" style="132" customWidth="1"/>
    <col min="7957" max="7957" width="4.375" style="132" customWidth="1"/>
    <col min="7958" max="7959" width="4.875" style="132" customWidth="1"/>
    <col min="7960" max="7960" width="4.375" style="132" customWidth="1"/>
    <col min="7961" max="7962" width="5.375" style="132" customWidth="1"/>
    <col min="7963" max="7968" width="6.625" style="132" customWidth="1"/>
    <col min="7969" max="7969" width="3.5" style="132" customWidth="1"/>
    <col min="7970" max="8192" width="9.375" style="132"/>
    <col min="8193" max="8193" width="6.625" style="132" customWidth="1"/>
    <col min="8194" max="8194" width="21.625" style="132" customWidth="1"/>
    <col min="8195" max="8195" width="6.875" style="132" customWidth="1"/>
    <col min="8196" max="8196" width="12.125" style="132" customWidth="1"/>
    <col min="8197" max="8197" width="9.5" style="132" customWidth="1"/>
    <col min="8198" max="8198" width="4.375" style="132" customWidth="1"/>
    <col min="8199" max="8200" width="4.875" style="132" customWidth="1"/>
    <col min="8201" max="8201" width="4.375" style="132" customWidth="1"/>
    <col min="8202" max="8203" width="4.875" style="132" customWidth="1"/>
    <col min="8204" max="8204" width="4.375" style="132" customWidth="1"/>
    <col min="8205" max="8206" width="4.875" style="132" customWidth="1"/>
    <col min="8207" max="8207" width="4.375" style="132" customWidth="1"/>
    <col min="8208" max="8209" width="4.875" style="132" customWidth="1"/>
    <col min="8210" max="8210" width="4.375" style="132" customWidth="1"/>
    <col min="8211" max="8211" width="4.875" style="132" customWidth="1"/>
    <col min="8212" max="8212" width="4.625" style="132" customWidth="1"/>
    <col min="8213" max="8213" width="4.375" style="132" customWidth="1"/>
    <col min="8214" max="8215" width="4.875" style="132" customWidth="1"/>
    <col min="8216" max="8216" width="4.375" style="132" customWidth="1"/>
    <col min="8217" max="8218" width="5.375" style="132" customWidth="1"/>
    <col min="8219" max="8224" width="6.625" style="132" customWidth="1"/>
    <col min="8225" max="8225" width="3.5" style="132" customWidth="1"/>
    <col min="8226" max="8448" width="9.375" style="132"/>
    <col min="8449" max="8449" width="6.625" style="132" customWidth="1"/>
    <col min="8450" max="8450" width="21.625" style="132" customWidth="1"/>
    <col min="8451" max="8451" width="6.875" style="132" customWidth="1"/>
    <col min="8452" max="8452" width="12.125" style="132" customWidth="1"/>
    <col min="8453" max="8453" width="9.5" style="132" customWidth="1"/>
    <col min="8454" max="8454" width="4.375" style="132" customWidth="1"/>
    <col min="8455" max="8456" width="4.875" style="132" customWidth="1"/>
    <col min="8457" max="8457" width="4.375" style="132" customWidth="1"/>
    <col min="8458" max="8459" width="4.875" style="132" customWidth="1"/>
    <col min="8460" max="8460" width="4.375" style="132" customWidth="1"/>
    <col min="8461" max="8462" width="4.875" style="132" customWidth="1"/>
    <col min="8463" max="8463" width="4.375" style="132" customWidth="1"/>
    <col min="8464" max="8465" width="4.875" style="132" customWidth="1"/>
    <col min="8466" max="8466" width="4.375" style="132" customWidth="1"/>
    <col min="8467" max="8467" width="4.875" style="132" customWidth="1"/>
    <col min="8468" max="8468" width="4.625" style="132" customWidth="1"/>
    <col min="8469" max="8469" width="4.375" style="132" customWidth="1"/>
    <col min="8470" max="8471" width="4.875" style="132" customWidth="1"/>
    <col min="8472" max="8472" width="4.375" style="132" customWidth="1"/>
    <col min="8473" max="8474" width="5.375" style="132" customWidth="1"/>
    <col min="8475" max="8480" width="6.625" style="132" customWidth="1"/>
    <col min="8481" max="8481" width="3.5" style="132" customWidth="1"/>
    <col min="8482" max="8704" width="9.375" style="132"/>
    <col min="8705" max="8705" width="6.625" style="132" customWidth="1"/>
    <col min="8706" max="8706" width="21.625" style="132" customWidth="1"/>
    <col min="8707" max="8707" width="6.875" style="132" customWidth="1"/>
    <col min="8708" max="8708" width="12.125" style="132" customWidth="1"/>
    <col min="8709" max="8709" width="9.5" style="132" customWidth="1"/>
    <col min="8710" max="8710" width="4.375" style="132" customWidth="1"/>
    <col min="8711" max="8712" width="4.875" style="132" customWidth="1"/>
    <col min="8713" max="8713" width="4.375" style="132" customWidth="1"/>
    <col min="8714" max="8715" width="4.875" style="132" customWidth="1"/>
    <col min="8716" max="8716" width="4.375" style="132" customWidth="1"/>
    <col min="8717" max="8718" width="4.875" style="132" customWidth="1"/>
    <col min="8719" max="8719" width="4.375" style="132" customWidth="1"/>
    <col min="8720" max="8721" width="4.875" style="132" customWidth="1"/>
    <col min="8722" max="8722" width="4.375" style="132" customWidth="1"/>
    <col min="8723" max="8723" width="4.875" style="132" customWidth="1"/>
    <col min="8724" max="8724" width="4.625" style="132" customWidth="1"/>
    <col min="8725" max="8725" width="4.375" style="132" customWidth="1"/>
    <col min="8726" max="8727" width="4.875" style="132" customWidth="1"/>
    <col min="8728" max="8728" width="4.375" style="132" customWidth="1"/>
    <col min="8729" max="8730" width="5.375" style="132" customWidth="1"/>
    <col min="8731" max="8736" width="6.625" style="132" customWidth="1"/>
    <col min="8737" max="8737" width="3.5" style="132" customWidth="1"/>
    <col min="8738" max="8960" width="9.375" style="132"/>
    <col min="8961" max="8961" width="6.625" style="132" customWidth="1"/>
    <col min="8962" max="8962" width="21.625" style="132" customWidth="1"/>
    <col min="8963" max="8963" width="6.875" style="132" customWidth="1"/>
    <col min="8964" max="8964" width="12.125" style="132" customWidth="1"/>
    <col min="8965" max="8965" width="9.5" style="132" customWidth="1"/>
    <col min="8966" max="8966" width="4.375" style="132" customWidth="1"/>
    <col min="8967" max="8968" width="4.875" style="132" customWidth="1"/>
    <col min="8969" max="8969" width="4.375" style="132" customWidth="1"/>
    <col min="8970" max="8971" width="4.875" style="132" customWidth="1"/>
    <col min="8972" max="8972" width="4.375" style="132" customWidth="1"/>
    <col min="8973" max="8974" width="4.875" style="132" customWidth="1"/>
    <col min="8975" max="8975" width="4.375" style="132" customWidth="1"/>
    <col min="8976" max="8977" width="4.875" style="132" customWidth="1"/>
    <col min="8978" max="8978" width="4.375" style="132" customWidth="1"/>
    <col min="8979" max="8979" width="4.875" style="132" customWidth="1"/>
    <col min="8980" max="8980" width="4.625" style="132" customWidth="1"/>
    <col min="8981" max="8981" width="4.375" style="132" customWidth="1"/>
    <col min="8982" max="8983" width="4.875" style="132" customWidth="1"/>
    <col min="8984" max="8984" width="4.375" style="132" customWidth="1"/>
    <col min="8985" max="8986" width="5.375" style="132" customWidth="1"/>
    <col min="8987" max="8992" width="6.625" style="132" customWidth="1"/>
    <col min="8993" max="8993" width="3.5" style="132" customWidth="1"/>
    <col min="8994" max="9216" width="9.375" style="132"/>
    <col min="9217" max="9217" width="6.625" style="132" customWidth="1"/>
    <col min="9218" max="9218" width="21.625" style="132" customWidth="1"/>
    <col min="9219" max="9219" width="6.875" style="132" customWidth="1"/>
    <col min="9220" max="9220" width="12.125" style="132" customWidth="1"/>
    <col min="9221" max="9221" width="9.5" style="132" customWidth="1"/>
    <col min="9222" max="9222" width="4.375" style="132" customWidth="1"/>
    <col min="9223" max="9224" width="4.875" style="132" customWidth="1"/>
    <col min="9225" max="9225" width="4.375" style="132" customWidth="1"/>
    <col min="9226" max="9227" width="4.875" style="132" customWidth="1"/>
    <col min="9228" max="9228" width="4.375" style="132" customWidth="1"/>
    <col min="9229" max="9230" width="4.875" style="132" customWidth="1"/>
    <col min="9231" max="9231" width="4.375" style="132" customWidth="1"/>
    <col min="9232" max="9233" width="4.875" style="132" customWidth="1"/>
    <col min="9234" max="9234" width="4.375" style="132" customWidth="1"/>
    <col min="9235" max="9235" width="4.875" style="132" customWidth="1"/>
    <col min="9236" max="9236" width="4.625" style="132" customWidth="1"/>
    <col min="9237" max="9237" width="4.375" style="132" customWidth="1"/>
    <col min="9238" max="9239" width="4.875" style="132" customWidth="1"/>
    <col min="9240" max="9240" width="4.375" style="132" customWidth="1"/>
    <col min="9241" max="9242" width="5.375" style="132" customWidth="1"/>
    <col min="9243" max="9248" width="6.625" style="132" customWidth="1"/>
    <col min="9249" max="9249" width="3.5" style="132" customWidth="1"/>
    <col min="9250" max="9472" width="9.375" style="132"/>
    <col min="9473" max="9473" width="6.625" style="132" customWidth="1"/>
    <col min="9474" max="9474" width="21.625" style="132" customWidth="1"/>
    <col min="9475" max="9475" width="6.875" style="132" customWidth="1"/>
    <col min="9476" max="9476" width="12.125" style="132" customWidth="1"/>
    <col min="9477" max="9477" width="9.5" style="132" customWidth="1"/>
    <col min="9478" max="9478" width="4.375" style="132" customWidth="1"/>
    <col min="9479" max="9480" width="4.875" style="132" customWidth="1"/>
    <col min="9481" max="9481" width="4.375" style="132" customWidth="1"/>
    <col min="9482" max="9483" width="4.875" style="132" customWidth="1"/>
    <col min="9484" max="9484" width="4.375" style="132" customWidth="1"/>
    <col min="9485" max="9486" width="4.875" style="132" customWidth="1"/>
    <col min="9487" max="9487" width="4.375" style="132" customWidth="1"/>
    <col min="9488" max="9489" width="4.875" style="132" customWidth="1"/>
    <col min="9490" max="9490" width="4.375" style="132" customWidth="1"/>
    <col min="9491" max="9491" width="4.875" style="132" customWidth="1"/>
    <col min="9492" max="9492" width="4.625" style="132" customWidth="1"/>
    <col min="9493" max="9493" width="4.375" style="132" customWidth="1"/>
    <col min="9494" max="9495" width="4.875" style="132" customWidth="1"/>
    <col min="9496" max="9496" width="4.375" style="132" customWidth="1"/>
    <col min="9497" max="9498" width="5.375" style="132" customWidth="1"/>
    <col min="9499" max="9504" width="6.625" style="132" customWidth="1"/>
    <col min="9505" max="9505" width="3.5" style="132" customWidth="1"/>
    <col min="9506" max="9728" width="9.375" style="132"/>
    <col min="9729" max="9729" width="6.625" style="132" customWidth="1"/>
    <col min="9730" max="9730" width="21.625" style="132" customWidth="1"/>
    <col min="9731" max="9731" width="6.875" style="132" customWidth="1"/>
    <col min="9732" max="9732" width="12.125" style="132" customWidth="1"/>
    <col min="9733" max="9733" width="9.5" style="132" customWidth="1"/>
    <col min="9734" max="9734" width="4.375" style="132" customWidth="1"/>
    <col min="9735" max="9736" width="4.875" style="132" customWidth="1"/>
    <col min="9737" max="9737" width="4.375" style="132" customWidth="1"/>
    <col min="9738" max="9739" width="4.875" style="132" customWidth="1"/>
    <col min="9740" max="9740" width="4.375" style="132" customWidth="1"/>
    <col min="9741" max="9742" width="4.875" style="132" customWidth="1"/>
    <col min="9743" max="9743" width="4.375" style="132" customWidth="1"/>
    <col min="9744" max="9745" width="4.875" style="132" customWidth="1"/>
    <col min="9746" max="9746" width="4.375" style="132" customWidth="1"/>
    <col min="9747" max="9747" width="4.875" style="132" customWidth="1"/>
    <col min="9748" max="9748" width="4.625" style="132" customWidth="1"/>
    <col min="9749" max="9749" width="4.375" style="132" customWidth="1"/>
    <col min="9750" max="9751" width="4.875" style="132" customWidth="1"/>
    <col min="9752" max="9752" width="4.375" style="132" customWidth="1"/>
    <col min="9753" max="9754" width="5.375" style="132" customWidth="1"/>
    <col min="9755" max="9760" width="6.625" style="132" customWidth="1"/>
    <col min="9761" max="9761" width="3.5" style="132" customWidth="1"/>
    <col min="9762" max="9984" width="9.375" style="132"/>
    <col min="9985" max="9985" width="6.625" style="132" customWidth="1"/>
    <col min="9986" max="9986" width="21.625" style="132" customWidth="1"/>
    <col min="9987" max="9987" width="6.875" style="132" customWidth="1"/>
    <col min="9988" max="9988" width="12.125" style="132" customWidth="1"/>
    <col min="9989" max="9989" width="9.5" style="132" customWidth="1"/>
    <col min="9990" max="9990" width="4.375" style="132" customWidth="1"/>
    <col min="9991" max="9992" width="4.875" style="132" customWidth="1"/>
    <col min="9993" max="9993" width="4.375" style="132" customWidth="1"/>
    <col min="9994" max="9995" width="4.875" style="132" customWidth="1"/>
    <col min="9996" max="9996" width="4.375" style="132" customWidth="1"/>
    <col min="9997" max="9998" width="4.875" style="132" customWidth="1"/>
    <col min="9999" max="9999" width="4.375" style="132" customWidth="1"/>
    <col min="10000" max="10001" width="4.875" style="132" customWidth="1"/>
    <col min="10002" max="10002" width="4.375" style="132" customWidth="1"/>
    <col min="10003" max="10003" width="4.875" style="132" customWidth="1"/>
    <col min="10004" max="10004" width="4.625" style="132" customWidth="1"/>
    <col min="10005" max="10005" width="4.375" style="132" customWidth="1"/>
    <col min="10006" max="10007" width="4.875" style="132" customWidth="1"/>
    <col min="10008" max="10008" width="4.375" style="132" customWidth="1"/>
    <col min="10009" max="10010" width="5.375" style="132" customWidth="1"/>
    <col min="10011" max="10016" width="6.625" style="132" customWidth="1"/>
    <col min="10017" max="10017" width="3.5" style="132" customWidth="1"/>
    <col min="10018" max="10240" width="9.375" style="132"/>
    <col min="10241" max="10241" width="6.625" style="132" customWidth="1"/>
    <col min="10242" max="10242" width="21.625" style="132" customWidth="1"/>
    <col min="10243" max="10243" width="6.875" style="132" customWidth="1"/>
    <col min="10244" max="10244" width="12.125" style="132" customWidth="1"/>
    <col min="10245" max="10245" width="9.5" style="132" customWidth="1"/>
    <col min="10246" max="10246" width="4.375" style="132" customWidth="1"/>
    <col min="10247" max="10248" width="4.875" style="132" customWidth="1"/>
    <col min="10249" max="10249" width="4.375" style="132" customWidth="1"/>
    <col min="10250" max="10251" width="4.875" style="132" customWidth="1"/>
    <col min="10252" max="10252" width="4.375" style="132" customWidth="1"/>
    <col min="10253" max="10254" width="4.875" style="132" customWidth="1"/>
    <col min="10255" max="10255" width="4.375" style="132" customWidth="1"/>
    <col min="10256" max="10257" width="4.875" style="132" customWidth="1"/>
    <col min="10258" max="10258" width="4.375" style="132" customWidth="1"/>
    <col min="10259" max="10259" width="4.875" style="132" customWidth="1"/>
    <col min="10260" max="10260" width="4.625" style="132" customWidth="1"/>
    <col min="10261" max="10261" width="4.375" style="132" customWidth="1"/>
    <col min="10262" max="10263" width="4.875" style="132" customWidth="1"/>
    <col min="10264" max="10264" width="4.375" style="132" customWidth="1"/>
    <col min="10265" max="10266" width="5.375" style="132" customWidth="1"/>
    <col min="10267" max="10272" width="6.625" style="132" customWidth="1"/>
    <col min="10273" max="10273" width="3.5" style="132" customWidth="1"/>
    <col min="10274" max="10496" width="9.375" style="132"/>
    <col min="10497" max="10497" width="6.625" style="132" customWidth="1"/>
    <col min="10498" max="10498" width="21.625" style="132" customWidth="1"/>
    <col min="10499" max="10499" width="6.875" style="132" customWidth="1"/>
    <col min="10500" max="10500" width="12.125" style="132" customWidth="1"/>
    <col min="10501" max="10501" width="9.5" style="132" customWidth="1"/>
    <col min="10502" max="10502" width="4.375" style="132" customWidth="1"/>
    <col min="10503" max="10504" width="4.875" style="132" customWidth="1"/>
    <col min="10505" max="10505" width="4.375" style="132" customWidth="1"/>
    <col min="10506" max="10507" width="4.875" style="132" customWidth="1"/>
    <col min="10508" max="10508" width="4.375" style="132" customWidth="1"/>
    <col min="10509" max="10510" width="4.875" style="132" customWidth="1"/>
    <col min="10511" max="10511" width="4.375" style="132" customWidth="1"/>
    <col min="10512" max="10513" width="4.875" style="132" customWidth="1"/>
    <col min="10514" max="10514" width="4.375" style="132" customWidth="1"/>
    <col min="10515" max="10515" width="4.875" style="132" customWidth="1"/>
    <col min="10516" max="10516" width="4.625" style="132" customWidth="1"/>
    <col min="10517" max="10517" width="4.375" style="132" customWidth="1"/>
    <col min="10518" max="10519" width="4.875" style="132" customWidth="1"/>
    <col min="10520" max="10520" width="4.375" style="132" customWidth="1"/>
    <col min="10521" max="10522" width="5.375" style="132" customWidth="1"/>
    <col min="10523" max="10528" width="6.625" style="132" customWidth="1"/>
    <col min="10529" max="10529" width="3.5" style="132" customWidth="1"/>
    <col min="10530" max="10752" width="9.375" style="132"/>
    <col min="10753" max="10753" width="6.625" style="132" customWidth="1"/>
    <col min="10754" max="10754" width="21.625" style="132" customWidth="1"/>
    <col min="10755" max="10755" width="6.875" style="132" customWidth="1"/>
    <col min="10756" max="10756" width="12.125" style="132" customWidth="1"/>
    <col min="10757" max="10757" width="9.5" style="132" customWidth="1"/>
    <col min="10758" max="10758" width="4.375" style="132" customWidth="1"/>
    <col min="10759" max="10760" width="4.875" style="132" customWidth="1"/>
    <col min="10761" max="10761" width="4.375" style="132" customWidth="1"/>
    <col min="10762" max="10763" width="4.875" style="132" customWidth="1"/>
    <col min="10764" max="10764" width="4.375" style="132" customWidth="1"/>
    <col min="10765" max="10766" width="4.875" style="132" customWidth="1"/>
    <col min="10767" max="10767" width="4.375" style="132" customWidth="1"/>
    <col min="10768" max="10769" width="4.875" style="132" customWidth="1"/>
    <col min="10770" max="10770" width="4.375" style="132" customWidth="1"/>
    <col min="10771" max="10771" width="4.875" style="132" customWidth="1"/>
    <col min="10772" max="10772" width="4.625" style="132" customWidth="1"/>
    <col min="10773" max="10773" width="4.375" style="132" customWidth="1"/>
    <col min="10774" max="10775" width="4.875" style="132" customWidth="1"/>
    <col min="10776" max="10776" width="4.375" style="132" customWidth="1"/>
    <col min="10777" max="10778" width="5.375" style="132" customWidth="1"/>
    <col min="10779" max="10784" width="6.625" style="132" customWidth="1"/>
    <col min="10785" max="10785" width="3.5" style="132" customWidth="1"/>
    <col min="10786" max="11008" width="9.375" style="132"/>
    <col min="11009" max="11009" width="6.625" style="132" customWidth="1"/>
    <col min="11010" max="11010" width="21.625" style="132" customWidth="1"/>
    <col min="11011" max="11011" width="6.875" style="132" customWidth="1"/>
    <col min="11012" max="11012" width="12.125" style="132" customWidth="1"/>
    <col min="11013" max="11013" width="9.5" style="132" customWidth="1"/>
    <col min="11014" max="11014" width="4.375" style="132" customWidth="1"/>
    <col min="11015" max="11016" width="4.875" style="132" customWidth="1"/>
    <col min="11017" max="11017" width="4.375" style="132" customWidth="1"/>
    <col min="11018" max="11019" width="4.875" style="132" customWidth="1"/>
    <col min="11020" max="11020" width="4.375" style="132" customWidth="1"/>
    <col min="11021" max="11022" width="4.875" style="132" customWidth="1"/>
    <col min="11023" max="11023" width="4.375" style="132" customWidth="1"/>
    <col min="11024" max="11025" width="4.875" style="132" customWidth="1"/>
    <col min="11026" max="11026" width="4.375" style="132" customWidth="1"/>
    <col min="11027" max="11027" width="4.875" style="132" customWidth="1"/>
    <col min="11028" max="11028" width="4.625" style="132" customWidth="1"/>
    <col min="11029" max="11029" width="4.375" style="132" customWidth="1"/>
    <col min="11030" max="11031" width="4.875" style="132" customWidth="1"/>
    <col min="11032" max="11032" width="4.375" style="132" customWidth="1"/>
    <col min="11033" max="11034" width="5.375" style="132" customWidth="1"/>
    <col min="11035" max="11040" width="6.625" style="132" customWidth="1"/>
    <col min="11041" max="11041" width="3.5" style="132" customWidth="1"/>
    <col min="11042" max="11264" width="9.375" style="132"/>
    <col min="11265" max="11265" width="6.625" style="132" customWidth="1"/>
    <col min="11266" max="11266" width="21.625" style="132" customWidth="1"/>
    <col min="11267" max="11267" width="6.875" style="132" customWidth="1"/>
    <col min="11268" max="11268" width="12.125" style="132" customWidth="1"/>
    <col min="11269" max="11269" width="9.5" style="132" customWidth="1"/>
    <col min="11270" max="11270" width="4.375" style="132" customWidth="1"/>
    <col min="11271" max="11272" width="4.875" style="132" customWidth="1"/>
    <col min="11273" max="11273" width="4.375" style="132" customWidth="1"/>
    <col min="11274" max="11275" width="4.875" style="132" customWidth="1"/>
    <col min="11276" max="11276" width="4.375" style="132" customWidth="1"/>
    <col min="11277" max="11278" width="4.875" style="132" customWidth="1"/>
    <col min="11279" max="11279" width="4.375" style="132" customWidth="1"/>
    <col min="11280" max="11281" width="4.875" style="132" customWidth="1"/>
    <col min="11282" max="11282" width="4.375" style="132" customWidth="1"/>
    <col min="11283" max="11283" width="4.875" style="132" customWidth="1"/>
    <col min="11284" max="11284" width="4.625" style="132" customWidth="1"/>
    <col min="11285" max="11285" width="4.375" style="132" customWidth="1"/>
    <col min="11286" max="11287" width="4.875" style="132" customWidth="1"/>
    <col min="11288" max="11288" width="4.375" style="132" customWidth="1"/>
    <col min="11289" max="11290" width="5.375" style="132" customWidth="1"/>
    <col min="11291" max="11296" width="6.625" style="132" customWidth="1"/>
    <col min="11297" max="11297" width="3.5" style="132" customWidth="1"/>
    <col min="11298" max="11520" width="9.375" style="132"/>
    <col min="11521" max="11521" width="6.625" style="132" customWidth="1"/>
    <col min="11522" max="11522" width="21.625" style="132" customWidth="1"/>
    <col min="11523" max="11523" width="6.875" style="132" customWidth="1"/>
    <col min="11524" max="11524" width="12.125" style="132" customWidth="1"/>
    <col min="11525" max="11525" width="9.5" style="132" customWidth="1"/>
    <col min="11526" max="11526" width="4.375" style="132" customWidth="1"/>
    <col min="11527" max="11528" width="4.875" style="132" customWidth="1"/>
    <col min="11529" max="11529" width="4.375" style="132" customWidth="1"/>
    <col min="11530" max="11531" width="4.875" style="132" customWidth="1"/>
    <col min="11532" max="11532" width="4.375" style="132" customWidth="1"/>
    <col min="11533" max="11534" width="4.875" style="132" customWidth="1"/>
    <col min="11535" max="11535" width="4.375" style="132" customWidth="1"/>
    <col min="11536" max="11537" width="4.875" style="132" customWidth="1"/>
    <col min="11538" max="11538" width="4.375" style="132" customWidth="1"/>
    <col min="11539" max="11539" width="4.875" style="132" customWidth="1"/>
    <col min="11540" max="11540" width="4.625" style="132" customWidth="1"/>
    <col min="11541" max="11541" width="4.375" style="132" customWidth="1"/>
    <col min="11542" max="11543" width="4.875" style="132" customWidth="1"/>
    <col min="11544" max="11544" width="4.375" style="132" customWidth="1"/>
    <col min="11545" max="11546" width="5.375" style="132" customWidth="1"/>
    <col min="11547" max="11552" width="6.625" style="132" customWidth="1"/>
    <col min="11553" max="11553" width="3.5" style="132" customWidth="1"/>
    <col min="11554" max="11776" width="9.375" style="132"/>
    <col min="11777" max="11777" width="6.625" style="132" customWidth="1"/>
    <col min="11778" max="11778" width="21.625" style="132" customWidth="1"/>
    <col min="11779" max="11779" width="6.875" style="132" customWidth="1"/>
    <col min="11780" max="11780" width="12.125" style="132" customWidth="1"/>
    <col min="11781" max="11781" width="9.5" style="132" customWidth="1"/>
    <col min="11782" max="11782" width="4.375" style="132" customWidth="1"/>
    <col min="11783" max="11784" width="4.875" style="132" customWidth="1"/>
    <col min="11785" max="11785" width="4.375" style="132" customWidth="1"/>
    <col min="11786" max="11787" width="4.875" style="132" customWidth="1"/>
    <col min="11788" max="11788" width="4.375" style="132" customWidth="1"/>
    <col min="11789" max="11790" width="4.875" style="132" customWidth="1"/>
    <col min="11791" max="11791" width="4.375" style="132" customWidth="1"/>
    <col min="11792" max="11793" width="4.875" style="132" customWidth="1"/>
    <col min="11794" max="11794" width="4.375" style="132" customWidth="1"/>
    <col min="11795" max="11795" width="4.875" style="132" customWidth="1"/>
    <col min="11796" max="11796" width="4.625" style="132" customWidth="1"/>
    <col min="11797" max="11797" width="4.375" style="132" customWidth="1"/>
    <col min="11798" max="11799" width="4.875" style="132" customWidth="1"/>
    <col min="11800" max="11800" width="4.375" style="132" customWidth="1"/>
    <col min="11801" max="11802" width="5.375" style="132" customWidth="1"/>
    <col min="11803" max="11808" width="6.625" style="132" customWidth="1"/>
    <col min="11809" max="11809" width="3.5" style="132" customWidth="1"/>
    <col min="11810" max="12032" width="9.375" style="132"/>
    <col min="12033" max="12033" width="6.625" style="132" customWidth="1"/>
    <col min="12034" max="12034" width="21.625" style="132" customWidth="1"/>
    <col min="12035" max="12035" width="6.875" style="132" customWidth="1"/>
    <col min="12036" max="12036" width="12.125" style="132" customWidth="1"/>
    <col min="12037" max="12037" width="9.5" style="132" customWidth="1"/>
    <col min="12038" max="12038" width="4.375" style="132" customWidth="1"/>
    <col min="12039" max="12040" width="4.875" style="132" customWidth="1"/>
    <col min="12041" max="12041" width="4.375" style="132" customWidth="1"/>
    <col min="12042" max="12043" width="4.875" style="132" customWidth="1"/>
    <col min="12044" max="12044" width="4.375" style="132" customWidth="1"/>
    <col min="12045" max="12046" width="4.875" style="132" customWidth="1"/>
    <col min="12047" max="12047" width="4.375" style="132" customWidth="1"/>
    <col min="12048" max="12049" width="4.875" style="132" customWidth="1"/>
    <col min="12050" max="12050" width="4.375" style="132" customWidth="1"/>
    <col min="12051" max="12051" width="4.875" style="132" customWidth="1"/>
    <col min="12052" max="12052" width="4.625" style="132" customWidth="1"/>
    <col min="12053" max="12053" width="4.375" style="132" customWidth="1"/>
    <col min="12054" max="12055" width="4.875" style="132" customWidth="1"/>
    <col min="12056" max="12056" width="4.375" style="132" customWidth="1"/>
    <col min="12057" max="12058" width="5.375" style="132" customWidth="1"/>
    <col min="12059" max="12064" width="6.625" style="132" customWidth="1"/>
    <col min="12065" max="12065" width="3.5" style="132" customWidth="1"/>
    <col min="12066" max="12288" width="9.375" style="132"/>
    <col min="12289" max="12289" width="6.625" style="132" customWidth="1"/>
    <col min="12290" max="12290" width="21.625" style="132" customWidth="1"/>
    <col min="12291" max="12291" width="6.875" style="132" customWidth="1"/>
    <col min="12292" max="12292" width="12.125" style="132" customWidth="1"/>
    <col min="12293" max="12293" width="9.5" style="132" customWidth="1"/>
    <col min="12294" max="12294" width="4.375" style="132" customWidth="1"/>
    <col min="12295" max="12296" width="4.875" style="132" customWidth="1"/>
    <col min="12297" max="12297" width="4.375" style="132" customWidth="1"/>
    <col min="12298" max="12299" width="4.875" style="132" customWidth="1"/>
    <col min="12300" max="12300" width="4.375" style="132" customWidth="1"/>
    <col min="12301" max="12302" width="4.875" style="132" customWidth="1"/>
    <col min="12303" max="12303" width="4.375" style="132" customWidth="1"/>
    <col min="12304" max="12305" width="4.875" style="132" customWidth="1"/>
    <col min="12306" max="12306" width="4.375" style="132" customWidth="1"/>
    <col min="12307" max="12307" width="4.875" style="132" customWidth="1"/>
    <col min="12308" max="12308" width="4.625" style="132" customWidth="1"/>
    <col min="12309" max="12309" width="4.375" style="132" customWidth="1"/>
    <col min="12310" max="12311" width="4.875" style="132" customWidth="1"/>
    <col min="12312" max="12312" width="4.375" style="132" customWidth="1"/>
    <col min="12313" max="12314" width="5.375" style="132" customWidth="1"/>
    <col min="12315" max="12320" width="6.625" style="132" customWidth="1"/>
    <col min="12321" max="12321" width="3.5" style="132" customWidth="1"/>
    <col min="12322" max="12544" width="9.375" style="132"/>
    <col min="12545" max="12545" width="6.625" style="132" customWidth="1"/>
    <col min="12546" max="12546" width="21.625" style="132" customWidth="1"/>
    <col min="12547" max="12547" width="6.875" style="132" customWidth="1"/>
    <col min="12548" max="12548" width="12.125" style="132" customWidth="1"/>
    <col min="12549" max="12549" width="9.5" style="132" customWidth="1"/>
    <col min="12550" max="12550" width="4.375" style="132" customWidth="1"/>
    <col min="12551" max="12552" width="4.875" style="132" customWidth="1"/>
    <col min="12553" max="12553" width="4.375" style="132" customWidth="1"/>
    <col min="12554" max="12555" width="4.875" style="132" customWidth="1"/>
    <col min="12556" max="12556" width="4.375" style="132" customWidth="1"/>
    <col min="12557" max="12558" width="4.875" style="132" customWidth="1"/>
    <col min="12559" max="12559" width="4.375" style="132" customWidth="1"/>
    <col min="12560" max="12561" width="4.875" style="132" customWidth="1"/>
    <col min="12562" max="12562" width="4.375" style="132" customWidth="1"/>
    <col min="12563" max="12563" width="4.875" style="132" customWidth="1"/>
    <col min="12564" max="12564" width="4.625" style="132" customWidth="1"/>
    <col min="12565" max="12565" width="4.375" style="132" customWidth="1"/>
    <col min="12566" max="12567" width="4.875" style="132" customWidth="1"/>
    <col min="12568" max="12568" width="4.375" style="132" customWidth="1"/>
    <col min="12569" max="12570" width="5.375" style="132" customWidth="1"/>
    <col min="12571" max="12576" width="6.625" style="132" customWidth="1"/>
    <col min="12577" max="12577" width="3.5" style="132" customWidth="1"/>
    <col min="12578" max="12800" width="9.375" style="132"/>
    <col min="12801" max="12801" width="6.625" style="132" customWidth="1"/>
    <col min="12802" max="12802" width="21.625" style="132" customWidth="1"/>
    <col min="12803" max="12803" width="6.875" style="132" customWidth="1"/>
    <col min="12804" max="12804" width="12.125" style="132" customWidth="1"/>
    <col min="12805" max="12805" width="9.5" style="132" customWidth="1"/>
    <col min="12806" max="12806" width="4.375" style="132" customWidth="1"/>
    <col min="12807" max="12808" width="4.875" style="132" customWidth="1"/>
    <col min="12809" max="12809" width="4.375" style="132" customWidth="1"/>
    <col min="12810" max="12811" width="4.875" style="132" customWidth="1"/>
    <col min="12812" max="12812" width="4.375" style="132" customWidth="1"/>
    <col min="12813" max="12814" width="4.875" style="132" customWidth="1"/>
    <col min="12815" max="12815" width="4.375" style="132" customWidth="1"/>
    <col min="12816" max="12817" width="4.875" style="132" customWidth="1"/>
    <col min="12818" max="12818" width="4.375" style="132" customWidth="1"/>
    <col min="12819" max="12819" width="4.875" style="132" customWidth="1"/>
    <col min="12820" max="12820" width="4.625" style="132" customWidth="1"/>
    <col min="12821" max="12821" width="4.375" style="132" customWidth="1"/>
    <col min="12822" max="12823" width="4.875" style="132" customWidth="1"/>
    <col min="12824" max="12824" width="4.375" style="132" customWidth="1"/>
    <col min="12825" max="12826" width="5.375" style="132" customWidth="1"/>
    <col min="12827" max="12832" width="6.625" style="132" customWidth="1"/>
    <col min="12833" max="12833" width="3.5" style="132" customWidth="1"/>
    <col min="12834" max="13056" width="9.375" style="132"/>
    <col min="13057" max="13057" width="6.625" style="132" customWidth="1"/>
    <col min="13058" max="13058" width="21.625" style="132" customWidth="1"/>
    <col min="13059" max="13059" width="6.875" style="132" customWidth="1"/>
    <col min="13060" max="13060" width="12.125" style="132" customWidth="1"/>
    <col min="13061" max="13061" width="9.5" style="132" customWidth="1"/>
    <col min="13062" max="13062" width="4.375" style="132" customWidth="1"/>
    <col min="13063" max="13064" width="4.875" style="132" customWidth="1"/>
    <col min="13065" max="13065" width="4.375" style="132" customWidth="1"/>
    <col min="13066" max="13067" width="4.875" style="132" customWidth="1"/>
    <col min="13068" max="13068" width="4.375" style="132" customWidth="1"/>
    <col min="13069" max="13070" width="4.875" style="132" customWidth="1"/>
    <col min="13071" max="13071" width="4.375" style="132" customWidth="1"/>
    <col min="13072" max="13073" width="4.875" style="132" customWidth="1"/>
    <col min="13074" max="13074" width="4.375" style="132" customWidth="1"/>
    <col min="13075" max="13075" width="4.875" style="132" customWidth="1"/>
    <col min="13076" max="13076" width="4.625" style="132" customWidth="1"/>
    <col min="13077" max="13077" width="4.375" style="132" customWidth="1"/>
    <col min="13078" max="13079" width="4.875" style="132" customWidth="1"/>
    <col min="13080" max="13080" width="4.375" style="132" customWidth="1"/>
    <col min="13081" max="13082" width="5.375" style="132" customWidth="1"/>
    <col min="13083" max="13088" width="6.625" style="132" customWidth="1"/>
    <col min="13089" max="13089" width="3.5" style="132" customWidth="1"/>
    <col min="13090" max="13312" width="9.375" style="132"/>
    <col min="13313" max="13313" width="6.625" style="132" customWidth="1"/>
    <col min="13314" max="13314" width="21.625" style="132" customWidth="1"/>
    <col min="13315" max="13315" width="6.875" style="132" customWidth="1"/>
    <col min="13316" max="13316" width="12.125" style="132" customWidth="1"/>
    <col min="13317" max="13317" width="9.5" style="132" customWidth="1"/>
    <col min="13318" max="13318" width="4.375" style="132" customWidth="1"/>
    <col min="13319" max="13320" width="4.875" style="132" customWidth="1"/>
    <col min="13321" max="13321" width="4.375" style="132" customWidth="1"/>
    <col min="13322" max="13323" width="4.875" style="132" customWidth="1"/>
    <col min="13324" max="13324" width="4.375" style="132" customWidth="1"/>
    <col min="13325" max="13326" width="4.875" style="132" customWidth="1"/>
    <col min="13327" max="13327" width="4.375" style="132" customWidth="1"/>
    <col min="13328" max="13329" width="4.875" style="132" customWidth="1"/>
    <col min="13330" max="13330" width="4.375" style="132" customWidth="1"/>
    <col min="13331" max="13331" width="4.875" style="132" customWidth="1"/>
    <col min="13332" max="13332" width="4.625" style="132" customWidth="1"/>
    <col min="13333" max="13333" width="4.375" style="132" customWidth="1"/>
    <col min="13334" max="13335" width="4.875" style="132" customWidth="1"/>
    <col min="13336" max="13336" width="4.375" style="132" customWidth="1"/>
    <col min="13337" max="13338" width="5.375" style="132" customWidth="1"/>
    <col min="13339" max="13344" width="6.625" style="132" customWidth="1"/>
    <col min="13345" max="13345" width="3.5" style="132" customWidth="1"/>
    <col min="13346" max="13568" width="9.375" style="132"/>
    <col min="13569" max="13569" width="6.625" style="132" customWidth="1"/>
    <col min="13570" max="13570" width="21.625" style="132" customWidth="1"/>
    <col min="13571" max="13571" width="6.875" style="132" customWidth="1"/>
    <col min="13572" max="13572" width="12.125" style="132" customWidth="1"/>
    <col min="13573" max="13573" width="9.5" style="132" customWidth="1"/>
    <col min="13574" max="13574" width="4.375" style="132" customWidth="1"/>
    <col min="13575" max="13576" width="4.875" style="132" customWidth="1"/>
    <col min="13577" max="13577" width="4.375" style="132" customWidth="1"/>
    <col min="13578" max="13579" width="4.875" style="132" customWidth="1"/>
    <col min="13580" max="13580" width="4.375" style="132" customWidth="1"/>
    <col min="13581" max="13582" width="4.875" style="132" customWidth="1"/>
    <col min="13583" max="13583" width="4.375" style="132" customWidth="1"/>
    <col min="13584" max="13585" width="4.875" style="132" customWidth="1"/>
    <col min="13586" max="13586" width="4.375" style="132" customWidth="1"/>
    <col min="13587" max="13587" width="4.875" style="132" customWidth="1"/>
    <col min="13588" max="13588" width="4.625" style="132" customWidth="1"/>
    <col min="13589" max="13589" width="4.375" style="132" customWidth="1"/>
    <col min="13590" max="13591" width="4.875" style="132" customWidth="1"/>
    <col min="13592" max="13592" width="4.375" style="132" customWidth="1"/>
    <col min="13593" max="13594" width="5.375" style="132" customWidth="1"/>
    <col min="13595" max="13600" width="6.625" style="132" customWidth="1"/>
    <col min="13601" max="13601" width="3.5" style="132" customWidth="1"/>
    <col min="13602" max="13824" width="9.375" style="132"/>
    <col min="13825" max="13825" width="6.625" style="132" customWidth="1"/>
    <col min="13826" max="13826" width="21.625" style="132" customWidth="1"/>
    <col min="13827" max="13827" width="6.875" style="132" customWidth="1"/>
    <col min="13828" max="13828" width="12.125" style="132" customWidth="1"/>
    <col min="13829" max="13829" width="9.5" style="132" customWidth="1"/>
    <col min="13830" max="13830" width="4.375" style="132" customWidth="1"/>
    <col min="13831" max="13832" width="4.875" style="132" customWidth="1"/>
    <col min="13833" max="13833" width="4.375" style="132" customWidth="1"/>
    <col min="13834" max="13835" width="4.875" style="132" customWidth="1"/>
    <col min="13836" max="13836" width="4.375" style="132" customWidth="1"/>
    <col min="13837" max="13838" width="4.875" style="132" customWidth="1"/>
    <col min="13839" max="13839" width="4.375" style="132" customWidth="1"/>
    <col min="13840" max="13841" width="4.875" style="132" customWidth="1"/>
    <col min="13842" max="13842" width="4.375" style="132" customWidth="1"/>
    <col min="13843" max="13843" width="4.875" style="132" customWidth="1"/>
    <col min="13844" max="13844" width="4.625" style="132" customWidth="1"/>
    <col min="13845" max="13845" width="4.375" style="132" customWidth="1"/>
    <col min="13846" max="13847" width="4.875" style="132" customWidth="1"/>
    <col min="13848" max="13848" width="4.375" style="132" customWidth="1"/>
    <col min="13849" max="13850" width="5.375" style="132" customWidth="1"/>
    <col min="13851" max="13856" width="6.625" style="132" customWidth="1"/>
    <col min="13857" max="13857" width="3.5" style="132" customWidth="1"/>
    <col min="13858" max="14080" width="9.375" style="132"/>
    <col min="14081" max="14081" width="6.625" style="132" customWidth="1"/>
    <col min="14082" max="14082" width="21.625" style="132" customWidth="1"/>
    <col min="14083" max="14083" width="6.875" style="132" customWidth="1"/>
    <col min="14084" max="14084" width="12.125" style="132" customWidth="1"/>
    <col min="14085" max="14085" width="9.5" style="132" customWidth="1"/>
    <col min="14086" max="14086" width="4.375" style="132" customWidth="1"/>
    <col min="14087" max="14088" width="4.875" style="132" customWidth="1"/>
    <col min="14089" max="14089" width="4.375" style="132" customWidth="1"/>
    <col min="14090" max="14091" width="4.875" style="132" customWidth="1"/>
    <col min="14092" max="14092" width="4.375" style="132" customWidth="1"/>
    <col min="14093" max="14094" width="4.875" style="132" customWidth="1"/>
    <col min="14095" max="14095" width="4.375" style="132" customWidth="1"/>
    <col min="14096" max="14097" width="4.875" style="132" customWidth="1"/>
    <col min="14098" max="14098" width="4.375" style="132" customWidth="1"/>
    <col min="14099" max="14099" width="4.875" style="132" customWidth="1"/>
    <col min="14100" max="14100" width="4.625" style="132" customWidth="1"/>
    <col min="14101" max="14101" width="4.375" style="132" customWidth="1"/>
    <col min="14102" max="14103" width="4.875" style="132" customWidth="1"/>
    <col min="14104" max="14104" width="4.375" style="132" customWidth="1"/>
    <col min="14105" max="14106" width="5.375" style="132" customWidth="1"/>
    <col min="14107" max="14112" width="6.625" style="132" customWidth="1"/>
    <col min="14113" max="14113" width="3.5" style="132" customWidth="1"/>
    <col min="14114" max="14336" width="9.375" style="132"/>
    <col min="14337" max="14337" width="6.625" style="132" customWidth="1"/>
    <col min="14338" max="14338" width="21.625" style="132" customWidth="1"/>
    <col min="14339" max="14339" width="6.875" style="132" customWidth="1"/>
    <col min="14340" max="14340" width="12.125" style="132" customWidth="1"/>
    <col min="14341" max="14341" width="9.5" style="132" customWidth="1"/>
    <col min="14342" max="14342" width="4.375" style="132" customWidth="1"/>
    <col min="14343" max="14344" width="4.875" style="132" customWidth="1"/>
    <col min="14345" max="14345" width="4.375" style="132" customWidth="1"/>
    <col min="14346" max="14347" width="4.875" style="132" customWidth="1"/>
    <col min="14348" max="14348" width="4.375" style="132" customWidth="1"/>
    <col min="14349" max="14350" width="4.875" style="132" customWidth="1"/>
    <col min="14351" max="14351" width="4.375" style="132" customWidth="1"/>
    <col min="14352" max="14353" width="4.875" style="132" customWidth="1"/>
    <col min="14354" max="14354" width="4.375" style="132" customWidth="1"/>
    <col min="14355" max="14355" width="4.875" style="132" customWidth="1"/>
    <col min="14356" max="14356" width="4.625" style="132" customWidth="1"/>
    <col min="14357" max="14357" width="4.375" style="132" customWidth="1"/>
    <col min="14358" max="14359" width="4.875" style="132" customWidth="1"/>
    <col min="14360" max="14360" width="4.375" style="132" customWidth="1"/>
    <col min="14361" max="14362" width="5.375" style="132" customWidth="1"/>
    <col min="14363" max="14368" width="6.625" style="132" customWidth="1"/>
    <col min="14369" max="14369" width="3.5" style="132" customWidth="1"/>
    <col min="14370" max="14592" width="9.375" style="132"/>
    <col min="14593" max="14593" width="6.625" style="132" customWidth="1"/>
    <col min="14594" max="14594" width="21.625" style="132" customWidth="1"/>
    <col min="14595" max="14595" width="6.875" style="132" customWidth="1"/>
    <col min="14596" max="14596" width="12.125" style="132" customWidth="1"/>
    <col min="14597" max="14597" width="9.5" style="132" customWidth="1"/>
    <col min="14598" max="14598" width="4.375" style="132" customWidth="1"/>
    <col min="14599" max="14600" width="4.875" style="132" customWidth="1"/>
    <col min="14601" max="14601" width="4.375" style="132" customWidth="1"/>
    <col min="14602" max="14603" width="4.875" style="132" customWidth="1"/>
    <col min="14604" max="14604" width="4.375" style="132" customWidth="1"/>
    <col min="14605" max="14606" width="4.875" style="132" customWidth="1"/>
    <col min="14607" max="14607" width="4.375" style="132" customWidth="1"/>
    <col min="14608" max="14609" width="4.875" style="132" customWidth="1"/>
    <col min="14610" max="14610" width="4.375" style="132" customWidth="1"/>
    <col min="14611" max="14611" width="4.875" style="132" customWidth="1"/>
    <col min="14612" max="14612" width="4.625" style="132" customWidth="1"/>
    <col min="14613" max="14613" width="4.375" style="132" customWidth="1"/>
    <col min="14614" max="14615" width="4.875" style="132" customWidth="1"/>
    <col min="14616" max="14616" width="4.375" style="132" customWidth="1"/>
    <col min="14617" max="14618" width="5.375" style="132" customWidth="1"/>
    <col min="14619" max="14624" width="6.625" style="132" customWidth="1"/>
    <col min="14625" max="14625" width="3.5" style="132" customWidth="1"/>
    <col min="14626" max="14848" width="9.375" style="132"/>
    <col min="14849" max="14849" width="6.625" style="132" customWidth="1"/>
    <col min="14850" max="14850" width="21.625" style="132" customWidth="1"/>
    <col min="14851" max="14851" width="6.875" style="132" customWidth="1"/>
    <col min="14852" max="14852" width="12.125" style="132" customWidth="1"/>
    <col min="14853" max="14853" width="9.5" style="132" customWidth="1"/>
    <col min="14854" max="14854" width="4.375" style="132" customWidth="1"/>
    <col min="14855" max="14856" width="4.875" style="132" customWidth="1"/>
    <col min="14857" max="14857" width="4.375" style="132" customWidth="1"/>
    <col min="14858" max="14859" width="4.875" style="132" customWidth="1"/>
    <col min="14860" max="14860" width="4.375" style="132" customWidth="1"/>
    <col min="14861" max="14862" width="4.875" style="132" customWidth="1"/>
    <col min="14863" max="14863" width="4.375" style="132" customWidth="1"/>
    <col min="14864" max="14865" width="4.875" style="132" customWidth="1"/>
    <col min="14866" max="14866" width="4.375" style="132" customWidth="1"/>
    <col min="14867" max="14867" width="4.875" style="132" customWidth="1"/>
    <col min="14868" max="14868" width="4.625" style="132" customWidth="1"/>
    <col min="14869" max="14869" width="4.375" style="132" customWidth="1"/>
    <col min="14870" max="14871" width="4.875" style="132" customWidth="1"/>
    <col min="14872" max="14872" width="4.375" style="132" customWidth="1"/>
    <col min="14873" max="14874" width="5.375" style="132" customWidth="1"/>
    <col min="14875" max="14880" width="6.625" style="132" customWidth="1"/>
    <col min="14881" max="14881" width="3.5" style="132" customWidth="1"/>
    <col min="14882" max="15104" width="9.375" style="132"/>
    <col min="15105" max="15105" width="6.625" style="132" customWidth="1"/>
    <col min="15106" max="15106" width="21.625" style="132" customWidth="1"/>
    <col min="15107" max="15107" width="6.875" style="132" customWidth="1"/>
    <col min="15108" max="15108" width="12.125" style="132" customWidth="1"/>
    <col min="15109" max="15109" width="9.5" style="132" customWidth="1"/>
    <col min="15110" max="15110" width="4.375" style="132" customWidth="1"/>
    <col min="15111" max="15112" width="4.875" style="132" customWidth="1"/>
    <col min="15113" max="15113" width="4.375" style="132" customWidth="1"/>
    <col min="15114" max="15115" width="4.875" style="132" customWidth="1"/>
    <col min="15116" max="15116" width="4.375" style="132" customWidth="1"/>
    <col min="15117" max="15118" width="4.875" style="132" customWidth="1"/>
    <col min="15119" max="15119" width="4.375" style="132" customWidth="1"/>
    <col min="15120" max="15121" width="4.875" style="132" customWidth="1"/>
    <col min="15122" max="15122" width="4.375" style="132" customWidth="1"/>
    <col min="15123" max="15123" width="4.875" style="132" customWidth="1"/>
    <col min="15124" max="15124" width="4.625" style="132" customWidth="1"/>
    <col min="15125" max="15125" width="4.375" style="132" customWidth="1"/>
    <col min="15126" max="15127" width="4.875" style="132" customWidth="1"/>
    <col min="15128" max="15128" width="4.375" style="132" customWidth="1"/>
    <col min="15129" max="15130" width="5.375" style="132" customWidth="1"/>
    <col min="15131" max="15136" width="6.625" style="132" customWidth="1"/>
    <col min="15137" max="15137" width="3.5" style="132" customWidth="1"/>
    <col min="15138" max="15360" width="9.375" style="132"/>
    <col min="15361" max="15361" width="6.625" style="132" customWidth="1"/>
    <col min="15362" max="15362" width="21.625" style="132" customWidth="1"/>
    <col min="15363" max="15363" width="6.875" style="132" customWidth="1"/>
    <col min="15364" max="15364" width="12.125" style="132" customWidth="1"/>
    <col min="15365" max="15365" width="9.5" style="132" customWidth="1"/>
    <col min="15366" max="15366" width="4.375" style="132" customWidth="1"/>
    <col min="15367" max="15368" width="4.875" style="132" customWidth="1"/>
    <col min="15369" max="15369" width="4.375" style="132" customWidth="1"/>
    <col min="15370" max="15371" width="4.875" style="132" customWidth="1"/>
    <col min="15372" max="15372" width="4.375" style="132" customWidth="1"/>
    <col min="15373" max="15374" width="4.875" style="132" customWidth="1"/>
    <col min="15375" max="15375" width="4.375" style="132" customWidth="1"/>
    <col min="15376" max="15377" width="4.875" style="132" customWidth="1"/>
    <col min="15378" max="15378" width="4.375" style="132" customWidth="1"/>
    <col min="15379" max="15379" width="4.875" style="132" customWidth="1"/>
    <col min="15380" max="15380" width="4.625" style="132" customWidth="1"/>
    <col min="15381" max="15381" width="4.375" style="132" customWidth="1"/>
    <col min="15382" max="15383" width="4.875" style="132" customWidth="1"/>
    <col min="15384" max="15384" width="4.375" style="132" customWidth="1"/>
    <col min="15385" max="15386" width="5.375" style="132" customWidth="1"/>
    <col min="15387" max="15392" width="6.625" style="132" customWidth="1"/>
    <col min="15393" max="15393" width="3.5" style="132" customWidth="1"/>
    <col min="15394" max="15616" width="9.375" style="132"/>
    <col min="15617" max="15617" width="6.625" style="132" customWidth="1"/>
    <col min="15618" max="15618" width="21.625" style="132" customWidth="1"/>
    <col min="15619" max="15619" width="6.875" style="132" customWidth="1"/>
    <col min="15620" max="15620" width="12.125" style="132" customWidth="1"/>
    <col min="15621" max="15621" width="9.5" style="132" customWidth="1"/>
    <col min="15622" max="15622" width="4.375" style="132" customWidth="1"/>
    <col min="15623" max="15624" width="4.875" style="132" customWidth="1"/>
    <col min="15625" max="15625" width="4.375" style="132" customWidth="1"/>
    <col min="15626" max="15627" width="4.875" style="132" customWidth="1"/>
    <col min="15628" max="15628" width="4.375" style="132" customWidth="1"/>
    <col min="15629" max="15630" width="4.875" style="132" customWidth="1"/>
    <col min="15631" max="15631" width="4.375" style="132" customWidth="1"/>
    <col min="15632" max="15633" width="4.875" style="132" customWidth="1"/>
    <col min="15634" max="15634" width="4.375" style="132" customWidth="1"/>
    <col min="15635" max="15635" width="4.875" style="132" customWidth="1"/>
    <col min="15636" max="15636" width="4.625" style="132" customWidth="1"/>
    <col min="15637" max="15637" width="4.375" style="132" customWidth="1"/>
    <col min="15638" max="15639" width="4.875" style="132" customWidth="1"/>
    <col min="15640" max="15640" width="4.375" style="132" customWidth="1"/>
    <col min="15641" max="15642" width="5.375" style="132" customWidth="1"/>
    <col min="15643" max="15648" width="6.625" style="132" customWidth="1"/>
    <col min="15649" max="15649" width="3.5" style="132" customWidth="1"/>
    <col min="15650" max="15872" width="9.375" style="132"/>
    <col min="15873" max="15873" width="6.625" style="132" customWidth="1"/>
    <col min="15874" max="15874" width="21.625" style="132" customWidth="1"/>
    <col min="15875" max="15875" width="6.875" style="132" customWidth="1"/>
    <col min="15876" max="15876" width="12.125" style="132" customWidth="1"/>
    <col min="15877" max="15877" width="9.5" style="132" customWidth="1"/>
    <col min="15878" max="15878" width="4.375" style="132" customWidth="1"/>
    <col min="15879" max="15880" width="4.875" style="132" customWidth="1"/>
    <col min="15881" max="15881" width="4.375" style="132" customWidth="1"/>
    <col min="15882" max="15883" width="4.875" style="132" customWidth="1"/>
    <col min="15884" max="15884" width="4.375" style="132" customWidth="1"/>
    <col min="15885" max="15886" width="4.875" style="132" customWidth="1"/>
    <col min="15887" max="15887" width="4.375" style="132" customWidth="1"/>
    <col min="15888" max="15889" width="4.875" style="132" customWidth="1"/>
    <col min="15890" max="15890" width="4.375" style="132" customWidth="1"/>
    <col min="15891" max="15891" width="4.875" style="132" customWidth="1"/>
    <col min="15892" max="15892" width="4.625" style="132" customWidth="1"/>
    <col min="15893" max="15893" width="4.375" style="132" customWidth="1"/>
    <col min="15894" max="15895" width="4.875" style="132" customWidth="1"/>
    <col min="15896" max="15896" width="4.375" style="132" customWidth="1"/>
    <col min="15897" max="15898" width="5.375" style="132" customWidth="1"/>
    <col min="15899" max="15904" width="6.625" style="132" customWidth="1"/>
    <col min="15905" max="15905" width="3.5" style="132" customWidth="1"/>
    <col min="15906" max="16128" width="9.375" style="132"/>
    <col min="16129" max="16129" width="6.625" style="132" customWidth="1"/>
    <col min="16130" max="16130" width="21.625" style="132" customWidth="1"/>
    <col min="16131" max="16131" width="6.875" style="132" customWidth="1"/>
    <col min="16132" max="16132" width="12.125" style="132" customWidth="1"/>
    <col min="16133" max="16133" width="9.5" style="132" customWidth="1"/>
    <col min="16134" max="16134" width="4.375" style="132" customWidth="1"/>
    <col min="16135" max="16136" width="4.875" style="132" customWidth="1"/>
    <col min="16137" max="16137" width="4.375" style="132" customWidth="1"/>
    <col min="16138" max="16139" width="4.875" style="132" customWidth="1"/>
    <col min="16140" max="16140" width="4.375" style="132" customWidth="1"/>
    <col min="16141" max="16142" width="4.875" style="132" customWidth="1"/>
    <col min="16143" max="16143" width="4.375" style="132" customWidth="1"/>
    <col min="16144" max="16145" width="4.875" style="132" customWidth="1"/>
    <col min="16146" max="16146" width="4.375" style="132" customWidth="1"/>
    <col min="16147" max="16147" width="4.875" style="132" customWidth="1"/>
    <col min="16148" max="16148" width="4.625" style="132" customWidth="1"/>
    <col min="16149" max="16149" width="4.375" style="132" customWidth="1"/>
    <col min="16150" max="16151" width="4.875" style="132" customWidth="1"/>
    <col min="16152" max="16152" width="4.375" style="132" customWidth="1"/>
    <col min="16153" max="16154" width="5.375" style="132" customWidth="1"/>
    <col min="16155" max="16160" width="6.625" style="132" customWidth="1"/>
    <col min="16161" max="16161" width="3.5" style="132" customWidth="1"/>
    <col min="16162" max="16384" width="9.375" style="132"/>
  </cols>
  <sheetData>
    <row r="1" spans="1:50" x14ac:dyDescent="0.6">
      <c r="L1" s="132" t="s">
        <v>253</v>
      </c>
    </row>
    <row r="2" spans="1:50" x14ac:dyDescent="0.6">
      <c r="A2" s="3"/>
      <c r="B2" s="3"/>
      <c r="C2" s="3"/>
      <c r="D2" s="3"/>
      <c r="E2" s="3"/>
      <c r="F2" s="3"/>
      <c r="G2" s="3"/>
      <c r="H2" s="3"/>
      <c r="I2" s="3"/>
      <c r="J2" s="3" t="s">
        <v>227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50" x14ac:dyDescent="0.6">
      <c r="A3" s="231" t="s">
        <v>29</v>
      </c>
      <c r="B3" s="231" t="s">
        <v>0</v>
      </c>
      <c r="C3" s="231" t="s">
        <v>228</v>
      </c>
      <c r="D3" s="259" t="s">
        <v>30</v>
      </c>
      <c r="E3" s="260"/>
      <c r="F3" s="233" t="s">
        <v>18</v>
      </c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5"/>
      <c r="AG3" s="4"/>
    </row>
    <row r="4" spans="1:50" x14ac:dyDescent="0.6">
      <c r="A4" s="243"/>
      <c r="B4" s="243"/>
      <c r="C4" s="243"/>
      <c r="D4" s="261"/>
      <c r="E4" s="241"/>
      <c r="F4" s="233" t="s">
        <v>229</v>
      </c>
      <c r="G4" s="234"/>
      <c r="H4" s="235"/>
      <c r="I4" s="233" t="s">
        <v>11</v>
      </c>
      <c r="J4" s="234"/>
      <c r="K4" s="235"/>
      <c r="L4" s="233" t="s">
        <v>12</v>
      </c>
      <c r="M4" s="234"/>
      <c r="N4" s="235"/>
      <c r="O4" s="233" t="s">
        <v>13</v>
      </c>
      <c r="P4" s="234"/>
      <c r="Q4" s="235"/>
      <c r="R4" s="233" t="s">
        <v>14</v>
      </c>
      <c r="S4" s="234"/>
      <c r="T4" s="235"/>
      <c r="U4" s="233" t="s">
        <v>15</v>
      </c>
      <c r="V4" s="234"/>
      <c r="W4" s="235"/>
      <c r="X4" s="233" t="s">
        <v>16</v>
      </c>
      <c r="Y4" s="234"/>
      <c r="Z4" s="235"/>
      <c r="AA4" s="233" t="s">
        <v>230</v>
      </c>
      <c r="AB4" s="234"/>
      <c r="AC4" s="235"/>
      <c r="AD4" s="233" t="s">
        <v>17</v>
      </c>
      <c r="AE4" s="234"/>
      <c r="AF4" s="235"/>
      <c r="AG4" s="4"/>
    </row>
    <row r="5" spans="1:50" ht="42" x14ac:dyDescent="0.6">
      <c r="A5" s="232"/>
      <c r="B5" s="232"/>
      <c r="C5" s="232"/>
      <c r="D5" s="111" t="s">
        <v>231</v>
      </c>
      <c r="E5" s="160" t="s">
        <v>212</v>
      </c>
      <c r="F5" s="14" t="s">
        <v>8</v>
      </c>
      <c r="G5" s="12" t="s">
        <v>9</v>
      </c>
      <c r="H5" s="159" t="s">
        <v>10</v>
      </c>
      <c r="I5" s="14" t="s">
        <v>8</v>
      </c>
      <c r="J5" s="12" t="s">
        <v>9</v>
      </c>
      <c r="K5" s="159" t="s">
        <v>10</v>
      </c>
      <c r="L5" s="14" t="s">
        <v>8</v>
      </c>
      <c r="M5" s="12" t="s">
        <v>9</v>
      </c>
      <c r="N5" s="159" t="s">
        <v>10</v>
      </c>
      <c r="O5" s="14" t="s">
        <v>8</v>
      </c>
      <c r="P5" s="12" t="s">
        <v>9</v>
      </c>
      <c r="Q5" s="159" t="s">
        <v>10</v>
      </c>
      <c r="R5" s="14" t="s">
        <v>8</v>
      </c>
      <c r="S5" s="12" t="s">
        <v>9</v>
      </c>
      <c r="T5" s="159" t="s">
        <v>10</v>
      </c>
      <c r="U5" s="14" t="s">
        <v>8</v>
      </c>
      <c r="V5" s="12" t="s">
        <v>9</v>
      </c>
      <c r="W5" s="159" t="s">
        <v>10</v>
      </c>
      <c r="X5" s="14" t="s">
        <v>8</v>
      </c>
      <c r="Y5" s="12" t="s">
        <v>9</v>
      </c>
      <c r="Z5" s="159" t="s">
        <v>10</v>
      </c>
      <c r="AA5" s="14" t="s">
        <v>8</v>
      </c>
      <c r="AB5" s="12" t="s">
        <v>9</v>
      </c>
      <c r="AC5" s="159" t="s">
        <v>10</v>
      </c>
      <c r="AD5" s="14" t="s">
        <v>8</v>
      </c>
      <c r="AE5" s="12" t="s">
        <v>9</v>
      </c>
      <c r="AF5" s="15" t="s">
        <v>10</v>
      </c>
      <c r="AG5" s="4"/>
    </row>
    <row r="6" spans="1:50" s="162" customFormat="1" x14ac:dyDescent="0.6">
      <c r="A6" s="161">
        <v>100</v>
      </c>
      <c r="B6" s="84" t="s">
        <v>35</v>
      </c>
      <c r="C6" s="79"/>
      <c r="D6" s="79"/>
      <c r="E6" s="79" t="s">
        <v>149</v>
      </c>
      <c r="F6" s="79">
        <v>316</v>
      </c>
      <c r="G6" s="79">
        <v>290</v>
      </c>
      <c r="H6" s="80">
        <f t="shared" ref="H6:H18" si="0">SUM(F6:G6)</f>
        <v>606</v>
      </c>
      <c r="I6" s="85">
        <v>107</v>
      </c>
      <c r="J6" s="85">
        <v>88</v>
      </c>
      <c r="K6" s="80">
        <f t="shared" ref="K6:K18" si="1">SUM(I6:J6)</f>
        <v>195</v>
      </c>
      <c r="L6" s="85">
        <v>122</v>
      </c>
      <c r="M6" s="85">
        <v>116</v>
      </c>
      <c r="N6" s="80">
        <f t="shared" ref="N6:N18" si="2">SUM(L6:M6)</f>
        <v>238</v>
      </c>
      <c r="O6" s="85">
        <v>132</v>
      </c>
      <c r="P6" s="85">
        <v>120</v>
      </c>
      <c r="Q6" s="80">
        <f t="shared" ref="Q6:Q18" si="3">SUM(O6:P6)</f>
        <v>252</v>
      </c>
      <c r="R6" s="85">
        <v>113</v>
      </c>
      <c r="S6" s="85">
        <v>116</v>
      </c>
      <c r="T6" s="80">
        <f t="shared" ref="T6:T18" si="4">SUM(R6:S6)</f>
        <v>229</v>
      </c>
      <c r="U6" s="85">
        <v>118</v>
      </c>
      <c r="V6" s="85">
        <v>123</v>
      </c>
      <c r="W6" s="80">
        <f t="shared" ref="W6:W18" si="5">SUM(U6:V6)</f>
        <v>241</v>
      </c>
      <c r="X6" s="85">
        <v>112</v>
      </c>
      <c r="Y6" s="85">
        <v>117</v>
      </c>
      <c r="Z6" s="80">
        <f t="shared" ref="Z6:Z18" si="6">SUM(X6:Y6)</f>
        <v>229</v>
      </c>
      <c r="AA6" s="86">
        <f t="shared" ref="AA6:AB18" si="7">SUM(I6,L6,O6,R6,U6,X6)</f>
        <v>704</v>
      </c>
      <c r="AB6" s="86">
        <f t="shared" si="7"/>
        <v>680</v>
      </c>
      <c r="AC6" s="82">
        <f t="shared" ref="AC6:AC18" si="8">SUM(AA6:AB6)</f>
        <v>1384</v>
      </c>
      <c r="AD6" s="81">
        <f t="shared" ref="AD6:AD18" si="9">SUM(AA6,F6)</f>
        <v>1020</v>
      </c>
      <c r="AE6" s="81">
        <f t="shared" ref="AE6:AE18" si="10">SUM(G6,AB6)</f>
        <v>970</v>
      </c>
      <c r="AF6" s="164">
        <f t="shared" ref="AF6:AF18" si="11">SUM(AD6:AE6)</f>
        <v>1990</v>
      </c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</row>
    <row r="7" spans="1:50" s="162" customFormat="1" x14ac:dyDescent="0.6">
      <c r="A7" s="161">
        <v>101</v>
      </c>
      <c r="B7" s="84" t="s">
        <v>233</v>
      </c>
      <c r="C7" s="79"/>
      <c r="D7" s="79"/>
      <c r="E7" s="79" t="s">
        <v>149</v>
      </c>
      <c r="F7" s="79">
        <v>75</v>
      </c>
      <c r="G7" s="79">
        <v>78</v>
      </c>
      <c r="H7" s="80">
        <f t="shared" si="0"/>
        <v>153</v>
      </c>
      <c r="I7" s="85">
        <v>39</v>
      </c>
      <c r="J7" s="85">
        <v>32</v>
      </c>
      <c r="K7" s="80">
        <f t="shared" si="1"/>
        <v>71</v>
      </c>
      <c r="L7" s="85">
        <v>43</v>
      </c>
      <c r="M7" s="85">
        <v>46</v>
      </c>
      <c r="N7" s="80">
        <f t="shared" si="2"/>
        <v>89</v>
      </c>
      <c r="O7" s="85">
        <v>47</v>
      </c>
      <c r="P7" s="85">
        <v>34</v>
      </c>
      <c r="Q7" s="80">
        <f t="shared" si="3"/>
        <v>81</v>
      </c>
      <c r="R7" s="85">
        <v>42</v>
      </c>
      <c r="S7" s="85">
        <v>44</v>
      </c>
      <c r="T7" s="80">
        <f t="shared" si="4"/>
        <v>86</v>
      </c>
      <c r="U7" s="85">
        <v>31</v>
      </c>
      <c r="V7" s="85">
        <v>44</v>
      </c>
      <c r="W7" s="80">
        <f t="shared" si="5"/>
        <v>75</v>
      </c>
      <c r="X7" s="85">
        <v>50</v>
      </c>
      <c r="Y7" s="85">
        <v>46</v>
      </c>
      <c r="Z7" s="80">
        <f t="shared" si="6"/>
        <v>96</v>
      </c>
      <c r="AA7" s="86">
        <f t="shared" si="7"/>
        <v>252</v>
      </c>
      <c r="AB7" s="86">
        <f t="shared" si="7"/>
        <v>246</v>
      </c>
      <c r="AC7" s="82">
        <f t="shared" si="8"/>
        <v>498</v>
      </c>
      <c r="AD7" s="81">
        <f t="shared" si="9"/>
        <v>327</v>
      </c>
      <c r="AE7" s="81">
        <f t="shared" si="10"/>
        <v>324</v>
      </c>
      <c r="AF7" s="82">
        <f t="shared" si="11"/>
        <v>651</v>
      </c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</row>
    <row r="8" spans="1:50" s="162" customFormat="1" x14ac:dyDescent="0.6">
      <c r="A8" s="161">
        <v>102</v>
      </c>
      <c r="B8" s="87" t="s">
        <v>257</v>
      </c>
      <c r="C8" s="79"/>
      <c r="D8" s="79"/>
      <c r="E8" s="79" t="s">
        <v>149</v>
      </c>
      <c r="F8" s="79">
        <v>34</v>
      </c>
      <c r="G8" s="79">
        <v>17</v>
      </c>
      <c r="H8" s="80">
        <f t="shared" si="0"/>
        <v>51</v>
      </c>
      <c r="I8" s="88"/>
      <c r="J8" s="88"/>
      <c r="K8" s="80">
        <f t="shared" si="1"/>
        <v>0</v>
      </c>
      <c r="L8" s="88"/>
      <c r="M8" s="88"/>
      <c r="N8" s="80">
        <f t="shared" si="2"/>
        <v>0</v>
      </c>
      <c r="O8" s="88"/>
      <c r="P8" s="88"/>
      <c r="Q8" s="80">
        <f t="shared" si="3"/>
        <v>0</v>
      </c>
      <c r="R8" s="88"/>
      <c r="S8" s="88"/>
      <c r="T8" s="80">
        <f t="shared" si="4"/>
        <v>0</v>
      </c>
      <c r="U8" s="88"/>
      <c r="V8" s="88"/>
      <c r="W8" s="80">
        <f t="shared" si="5"/>
        <v>0</v>
      </c>
      <c r="X8" s="88"/>
      <c r="Y8" s="88"/>
      <c r="Z8" s="80">
        <f t="shared" si="6"/>
        <v>0</v>
      </c>
      <c r="AA8" s="89">
        <f t="shared" si="7"/>
        <v>0</v>
      </c>
      <c r="AB8" s="89">
        <f t="shared" si="7"/>
        <v>0</v>
      </c>
      <c r="AC8" s="82">
        <f t="shared" si="8"/>
        <v>0</v>
      </c>
      <c r="AD8" s="81">
        <f t="shared" si="9"/>
        <v>34</v>
      </c>
      <c r="AE8" s="81">
        <f t="shared" si="10"/>
        <v>17</v>
      </c>
      <c r="AF8" s="82">
        <f t="shared" si="11"/>
        <v>51</v>
      </c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</row>
    <row r="9" spans="1:50" s="162" customFormat="1" x14ac:dyDescent="0.6">
      <c r="A9" s="161">
        <v>103</v>
      </c>
      <c r="B9" s="84" t="s">
        <v>258</v>
      </c>
      <c r="C9" s="79"/>
      <c r="D9" s="79"/>
      <c r="E9" s="79" t="s">
        <v>149</v>
      </c>
      <c r="F9" s="79">
        <v>26</v>
      </c>
      <c r="G9" s="79">
        <v>17</v>
      </c>
      <c r="H9" s="80">
        <f t="shared" si="0"/>
        <v>43</v>
      </c>
      <c r="I9" s="85">
        <v>11</v>
      </c>
      <c r="J9" s="85">
        <v>10</v>
      </c>
      <c r="K9" s="80">
        <f t="shared" si="1"/>
        <v>21</v>
      </c>
      <c r="L9" s="85">
        <v>6</v>
      </c>
      <c r="M9" s="85">
        <v>8</v>
      </c>
      <c r="N9" s="80">
        <f t="shared" si="2"/>
        <v>14</v>
      </c>
      <c r="O9" s="85">
        <v>7</v>
      </c>
      <c r="P9" s="85">
        <v>1</v>
      </c>
      <c r="Q9" s="80">
        <f t="shared" si="3"/>
        <v>8</v>
      </c>
      <c r="R9" s="85">
        <v>7</v>
      </c>
      <c r="S9" s="85">
        <v>5</v>
      </c>
      <c r="T9" s="80">
        <f t="shared" si="4"/>
        <v>12</v>
      </c>
      <c r="U9" s="85">
        <v>7</v>
      </c>
      <c r="V9" s="85">
        <v>12</v>
      </c>
      <c r="W9" s="80">
        <f t="shared" si="5"/>
        <v>19</v>
      </c>
      <c r="X9" s="85">
        <v>14</v>
      </c>
      <c r="Y9" s="85">
        <v>8</v>
      </c>
      <c r="Z9" s="80">
        <f t="shared" si="6"/>
        <v>22</v>
      </c>
      <c r="AA9" s="86">
        <f t="shared" si="7"/>
        <v>52</v>
      </c>
      <c r="AB9" s="86">
        <f t="shared" si="7"/>
        <v>44</v>
      </c>
      <c r="AC9" s="82">
        <f t="shared" si="8"/>
        <v>96</v>
      </c>
      <c r="AD9" s="81">
        <f t="shared" si="9"/>
        <v>78</v>
      </c>
      <c r="AE9" s="81">
        <f t="shared" si="10"/>
        <v>61</v>
      </c>
      <c r="AF9" s="82">
        <f t="shared" si="11"/>
        <v>139</v>
      </c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</row>
    <row r="10" spans="1:50" s="162" customFormat="1" x14ac:dyDescent="0.6">
      <c r="A10" s="161">
        <v>104</v>
      </c>
      <c r="B10" s="84" t="s">
        <v>234</v>
      </c>
      <c r="C10" s="79"/>
      <c r="D10" s="79"/>
      <c r="E10" s="79" t="s">
        <v>149</v>
      </c>
      <c r="F10" s="79">
        <v>14</v>
      </c>
      <c r="G10" s="79">
        <v>24</v>
      </c>
      <c r="H10" s="80">
        <f t="shared" si="0"/>
        <v>38</v>
      </c>
      <c r="I10" s="85">
        <v>7</v>
      </c>
      <c r="J10" s="85">
        <v>9</v>
      </c>
      <c r="K10" s="80">
        <f t="shared" si="1"/>
        <v>16</v>
      </c>
      <c r="L10" s="85">
        <v>7</v>
      </c>
      <c r="M10" s="85">
        <v>13</v>
      </c>
      <c r="N10" s="80">
        <f t="shared" si="2"/>
        <v>20</v>
      </c>
      <c r="O10" s="85">
        <v>11</v>
      </c>
      <c r="P10" s="85">
        <v>13</v>
      </c>
      <c r="Q10" s="80">
        <f t="shared" si="3"/>
        <v>24</v>
      </c>
      <c r="R10" s="85">
        <v>19</v>
      </c>
      <c r="S10" s="85">
        <v>15</v>
      </c>
      <c r="T10" s="80">
        <f t="shared" si="4"/>
        <v>34</v>
      </c>
      <c r="U10" s="85">
        <v>18</v>
      </c>
      <c r="V10" s="85">
        <v>13</v>
      </c>
      <c r="W10" s="80">
        <f t="shared" si="5"/>
        <v>31</v>
      </c>
      <c r="X10" s="85">
        <v>22</v>
      </c>
      <c r="Y10" s="85">
        <v>18</v>
      </c>
      <c r="Z10" s="80">
        <f t="shared" si="6"/>
        <v>40</v>
      </c>
      <c r="AA10" s="86">
        <f t="shared" si="7"/>
        <v>84</v>
      </c>
      <c r="AB10" s="86">
        <f t="shared" si="7"/>
        <v>81</v>
      </c>
      <c r="AC10" s="82">
        <f t="shared" si="8"/>
        <v>165</v>
      </c>
      <c r="AD10" s="81">
        <f t="shared" si="9"/>
        <v>98</v>
      </c>
      <c r="AE10" s="81">
        <f t="shared" si="10"/>
        <v>105</v>
      </c>
      <c r="AF10" s="82">
        <f t="shared" si="11"/>
        <v>203</v>
      </c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</row>
    <row r="11" spans="1:50" s="162" customFormat="1" x14ac:dyDescent="0.6">
      <c r="A11" s="161">
        <v>105</v>
      </c>
      <c r="B11" s="84" t="s">
        <v>37</v>
      </c>
      <c r="C11" s="79"/>
      <c r="D11" s="79"/>
      <c r="E11" s="79" t="s">
        <v>149</v>
      </c>
      <c r="F11" s="79">
        <v>47</v>
      </c>
      <c r="G11" s="79">
        <v>36</v>
      </c>
      <c r="H11" s="80">
        <f t="shared" si="0"/>
        <v>83</v>
      </c>
      <c r="I11" s="85">
        <v>7</v>
      </c>
      <c r="J11" s="85">
        <v>13</v>
      </c>
      <c r="K11" s="80">
        <f t="shared" si="1"/>
        <v>20</v>
      </c>
      <c r="L11" s="85">
        <v>19</v>
      </c>
      <c r="M11" s="85">
        <v>14</v>
      </c>
      <c r="N11" s="80">
        <f t="shared" si="2"/>
        <v>33</v>
      </c>
      <c r="O11" s="85">
        <v>16</v>
      </c>
      <c r="P11" s="85">
        <v>16</v>
      </c>
      <c r="Q11" s="80">
        <f t="shared" si="3"/>
        <v>32</v>
      </c>
      <c r="R11" s="85">
        <v>11</v>
      </c>
      <c r="S11" s="85">
        <v>15</v>
      </c>
      <c r="T11" s="80">
        <f t="shared" si="4"/>
        <v>26</v>
      </c>
      <c r="U11" s="85">
        <v>13</v>
      </c>
      <c r="V11" s="85">
        <v>18</v>
      </c>
      <c r="W11" s="80">
        <f t="shared" si="5"/>
        <v>31</v>
      </c>
      <c r="X11" s="85">
        <v>16</v>
      </c>
      <c r="Y11" s="85">
        <v>11</v>
      </c>
      <c r="Z11" s="80">
        <f t="shared" si="6"/>
        <v>27</v>
      </c>
      <c r="AA11" s="86">
        <f t="shared" si="7"/>
        <v>82</v>
      </c>
      <c r="AB11" s="86">
        <f t="shared" si="7"/>
        <v>87</v>
      </c>
      <c r="AC11" s="82">
        <f t="shared" si="8"/>
        <v>169</v>
      </c>
      <c r="AD11" s="81">
        <f t="shared" si="9"/>
        <v>129</v>
      </c>
      <c r="AE11" s="81">
        <f t="shared" si="10"/>
        <v>123</v>
      </c>
      <c r="AF11" s="82">
        <f t="shared" si="11"/>
        <v>252</v>
      </c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</row>
    <row r="12" spans="1:50" s="162" customFormat="1" x14ac:dyDescent="0.6">
      <c r="A12" s="161">
        <v>106</v>
      </c>
      <c r="B12" s="84" t="s">
        <v>38</v>
      </c>
      <c r="C12" s="79"/>
      <c r="D12" s="79"/>
      <c r="E12" s="79" t="s">
        <v>149</v>
      </c>
      <c r="F12" s="79">
        <v>174</v>
      </c>
      <c r="G12" s="79">
        <v>152</v>
      </c>
      <c r="H12" s="80">
        <f t="shared" si="0"/>
        <v>326</v>
      </c>
      <c r="I12" s="85">
        <v>68</v>
      </c>
      <c r="J12" s="85">
        <v>72</v>
      </c>
      <c r="K12" s="80">
        <f t="shared" si="1"/>
        <v>140</v>
      </c>
      <c r="L12" s="85">
        <v>61</v>
      </c>
      <c r="M12" s="85">
        <v>62</v>
      </c>
      <c r="N12" s="80">
        <f t="shared" si="2"/>
        <v>123</v>
      </c>
      <c r="O12" s="85">
        <v>56</v>
      </c>
      <c r="P12" s="85">
        <v>50</v>
      </c>
      <c r="Q12" s="80">
        <f t="shared" si="3"/>
        <v>106</v>
      </c>
      <c r="R12" s="85">
        <v>58</v>
      </c>
      <c r="S12" s="85">
        <v>42</v>
      </c>
      <c r="T12" s="80">
        <f t="shared" si="4"/>
        <v>100</v>
      </c>
      <c r="U12" s="85">
        <v>52</v>
      </c>
      <c r="V12" s="85">
        <v>55</v>
      </c>
      <c r="W12" s="80">
        <f t="shared" si="5"/>
        <v>107</v>
      </c>
      <c r="X12" s="85">
        <v>60</v>
      </c>
      <c r="Y12" s="85">
        <v>49</v>
      </c>
      <c r="Z12" s="80">
        <f t="shared" si="6"/>
        <v>109</v>
      </c>
      <c r="AA12" s="86">
        <f t="shared" si="7"/>
        <v>355</v>
      </c>
      <c r="AB12" s="86">
        <f t="shared" si="7"/>
        <v>330</v>
      </c>
      <c r="AC12" s="82">
        <f t="shared" si="8"/>
        <v>685</v>
      </c>
      <c r="AD12" s="81">
        <f t="shared" si="9"/>
        <v>529</v>
      </c>
      <c r="AE12" s="81">
        <f t="shared" si="10"/>
        <v>482</v>
      </c>
      <c r="AF12" s="82">
        <f t="shared" si="11"/>
        <v>1011</v>
      </c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</row>
    <row r="13" spans="1:50" s="162" customFormat="1" x14ac:dyDescent="0.6">
      <c r="A13" s="161">
        <v>107</v>
      </c>
      <c r="B13" s="84" t="s">
        <v>235</v>
      </c>
      <c r="C13" s="79"/>
      <c r="D13" s="79"/>
      <c r="E13" s="79" t="s">
        <v>149</v>
      </c>
      <c r="F13" s="79">
        <v>7</v>
      </c>
      <c r="G13" s="79">
        <v>3</v>
      </c>
      <c r="H13" s="80">
        <f t="shared" si="0"/>
        <v>10</v>
      </c>
      <c r="I13" s="85">
        <v>6</v>
      </c>
      <c r="J13" s="85">
        <v>3</v>
      </c>
      <c r="K13" s="80">
        <f t="shared" si="1"/>
        <v>9</v>
      </c>
      <c r="L13" s="85">
        <v>4</v>
      </c>
      <c r="M13" s="85">
        <v>3</v>
      </c>
      <c r="N13" s="80">
        <f t="shared" si="2"/>
        <v>7</v>
      </c>
      <c r="O13" s="85">
        <v>7</v>
      </c>
      <c r="P13" s="85">
        <v>6</v>
      </c>
      <c r="Q13" s="80">
        <f t="shared" si="3"/>
        <v>13</v>
      </c>
      <c r="R13" s="85">
        <v>4</v>
      </c>
      <c r="S13" s="85">
        <v>6</v>
      </c>
      <c r="T13" s="80">
        <f t="shared" si="4"/>
        <v>10</v>
      </c>
      <c r="U13" s="85">
        <v>7</v>
      </c>
      <c r="V13" s="85">
        <v>2</v>
      </c>
      <c r="W13" s="80">
        <f t="shared" si="5"/>
        <v>9</v>
      </c>
      <c r="X13" s="85">
        <v>4</v>
      </c>
      <c r="Y13" s="85">
        <v>6</v>
      </c>
      <c r="Z13" s="80">
        <f t="shared" si="6"/>
        <v>10</v>
      </c>
      <c r="AA13" s="86">
        <f t="shared" si="7"/>
        <v>32</v>
      </c>
      <c r="AB13" s="86">
        <f t="shared" si="7"/>
        <v>26</v>
      </c>
      <c r="AC13" s="82">
        <f t="shared" si="8"/>
        <v>58</v>
      </c>
      <c r="AD13" s="81">
        <f t="shared" si="9"/>
        <v>39</v>
      </c>
      <c r="AE13" s="81">
        <f t="shared" si="10"/>
        <v>29</v>
      </c>
      <c r="AF13" s="82">
        <f t="shared" si="11"/>
        <v>68</v>
      </c>
    </row>
    <row r="14" spans="1:50" s="162" customFormat="1" x14ac:dyDescent="0.6">
      <c r="A14" s="161">
        <v>108</v>
      </c>
      <c r="B14" s="84" t="s">
        <v>40</v>
      </c>
      <c r="C14" s="79"/>
      <c r="D14" s="79"/>
      <c r="E14" s="79" t="s">
        <v>149</v>
      </c>
      <c r="F14" s="79"/>
      <c r="G14" s="79"/>
      <c r="H14" s="80">
        <f t="shared" si="0"/>
        <v>0</v>
      </c>
      <c r="I14" s="85">
        <v>8</v>
      </c>
      <c r="J14" s="85">
        <v>6</v>
      </c>
      <c r="K14" s="80">
        <f t="shared" si="1"/>
        <v>14</v>
      </c>
      <c r="L14" s="85">
        <v>11</v>
      </c>
      <c r="M14" s="85">
        <v>7</v>
      </c>
      <c r="N14" s="80">
        <f t="shared" si="2"/>
        <v>18</v>
      </c>
      <c r="O14" s="85">
        <v>6</v>
      </c>
      <c r="P14" s="85">
        <v>3</v>
      </c>
      <c r="Q14" s="80">
        <f t="shared" si="3"/>
        <v>9</v>
      </c>
      <c r="R14" s="85">
        <v>16</v>
      </c>
      <c r="S14" s="85">
        <v>14</v>
      </c>
      <c r="T14" s="80">
        <f t="shared" si="4"/>
        <v>30</v>
      </c>
      <c r="U14" s="85">
        <v>10</v>
      </c>
      <c r="V14" s="85">
        <v>15</v>
      </c>
      <c r="W14" s="80">
        <f t="shared" si="5"/>
        <v>25</v>
      </c>
      <c r="X14" s="85">
        <v>10</v>
      </c>
      <c r="Y14" s="85">
        <v>18</v>
      </c>
      <c r="Z14" s="80">
        <f t="shared" si="6"/>
        <v>28</v>
      </c>
      <c r="AA14" s="86">
        <f t="shared" si="7"/>
        <v>61</v>
      </c>
      <c r="AB14" s="86">
        <f t="shared" si="7"/>
        <v>63</v>
      </c>
      <c r="AC14" s="82">
        <f t="shared" si="8"/>
        <v>124</v>
      </c>
      <c r="AD14" s="81">
        <f t="shared" si="9"/>
        <v>61</v>
      </c>
      <c r="AE14" s="81">
        <f t="shared" si="10"/>
        <v>63</v>
      </c>
      <c r="AF14" s="82">
        <f t="shared" si="11"/>
        <v>124</v>
      </c>
    </row>
    <row r="15" spans="1:50" s="162" customFormat="1" x14ac:dyDescent="0.6">
      <c r="A15" s="161">
        <v>109</v>
      </c>
      <c r="B15" s="84" t="s">
        <v>41</v>
      </c>
      <c r="C15" s="79"/>
      <c r="D15" s="79"/>
      <c r="E15" s="79" t="s">
        <v>149</v>
      </c>
      <c r="F15" s="79">
        <v>9</v>
      </c>
      <c r="G15" s="79">
        <v>17</v>
      </c>
      <c r="H15" s="80">
        <f t="shared" si="0"/>
        <v>26</v>
      </c>
      <c r="I15" s="85">
        <v>6</v>
      </c>
      <c r="J15" s="85">
        <v>5</v>
      </c>
      <c r="K15" s="80">
        <f t="shared" si="1"/>
        <v>11</v>
      </c>
      <c r="L15" s="85">
        <v>5</v>
      </c>
      <c r="M15" s="85">
        <v>5</v>
      </c>
      <c r="N15" s="80">
        <f t="shared" si="2"/>
        <v>10</v>
      </c>
      <c r="O15" s="85">
        <v>4</v>
      </c>
      <c r="P15" s="85">
        <v>4</v>
      </c>
      <c r="Q15" s="80">
        <f t="shared" si="3"/>
        <v>8</v>
      </c>
      <c r="R15" s="85">
        <v>9</v>
      </c>
      <c r="S15" s="85">
        <v>1</v>
      </c>
      <c r="T15" s="80">
        <f t="shared" si="4"/>
        <v>10</v>
      </c>
      <c r="U15" s="85">
        <v>4</v>
      </c>
      <c r="V15" s="85">
        <v>4</v>
      </c>
      <c r="W15" s="80">
        <f t="shared" si="5"/>
        <v>8</v>
      </c>
      <c r="X15" s="85">
        <v>5</v>
      </c>
      <c r="Y15" s="85">
        <v>4</v>
      </c>
      <c r="Z15" s="80">
        <f t="shared" si="6"/>
        <v>9</v>
      </c>
      <c r="AA15" s="86">
        <f t="shared" si="7"/>
        <v>33</v>
      </c>
      <c r="AB15" s="86">
        <f t="shared" si="7"/>
        <v>23</v>
      </c>
      <c r="AC15" s="82">
        <f t="shared" si="8"/>
        <v>56</v>
      </c>
      <c r="AD15" s="81">
        <f t="shared" si="9"/>
        <v>42</v>
      </c>
      <c r="AE15" s="81">
        <f t="shared" si="10"/>
        <v>40</v>
      </c>
      <c r="AF15" s="82">
        <f t="shared" si="11"/>
        <v>82</v>
      </c>
    </row>
    <row r="16" spans="1:50" s="162" customFormat="1" x14ac:dyDescent="0.6">
      <c r="A16" s="161">
        <v>110</v>
      </c>
      <c r="B16" s="84" t="s">
        <v>39</v>
      </c>
      <c r="C16" s="79"/>
      <c r="D16" s="79"/>
      <c r="E16" s="79" t="s">
        <v>149</v>
      </c>
      <c r="F16" s="79">
        <v>11</v>
      </c>
      <c r="G16" s="79">
        <v>4</v>
      </c>
      <c r="H16" s="80">
        <f t="shared" si="0"/>
        <v>15</v>
      </c>
      <c r="I16" s="85">
        <v>12</v>
      </c>
      <c r="J16" s="85">
        <v>17</v>
      </c>
      <c r="K16" s="80">
        <f t="shared" si="1"/>
        <v>29</v>
      </c>
      <c r="L16" s="85">
        <v>22</v>
      </c>
      <c r="M16" s="85">
        <v>13</v>
      </c>
      <c r="N16" s="80">
        <f t="shared" si="2"/>
        <v>35</v>
      </c>
      <c r="O16" s="85">
        <v>30</v>
      </c>
      <c r="P16" s="85">
        <v>17</v>
      </c>
      <c r="Q16" s="80">
        <f t="shared" si="3"/>
        <v>47</v>
      </c>
      <c r="R16" s="85">
        <v>23</v>
      </c>
      <c r="S16" s="85">
        <v>28</v>
      </c>
      <c r="T16" s="80">
        <f t="shared" si="4"/>
        <v>51</v>
      </c>
      <c r="U16" s="85">
        <v>27</v>
      </c>
      <c r="V16" s="85">
        <v>26</v>
      </c>
      <c r="W16" s="80">
        <f t="shared" si="5"/>
        <v>53</v>
      </c>
      <c r="X16" s="85">
        <v>32</v>
      </c>
      <c r="Y16" s="85">
        <v>28</v>
      </c>
      <c r="Z16" s="80">
        <f t="shared" si="6"/>
        <v>60</v>
      </c>
      <c r="AA16" s="86">
        <f t="shared" si="7"/>
        <v>146</v>
      </c>
      <c r="AB16" s="86">
        <f t="shared" si="7"/>
        <v>129</v>
      </c>
      <c r="AC16" s="82">
        <f t="shared" si="8"/>
        <v>275</v>
      </c>
      <c r="AD16" s="81">
        <f t="shared" si="9"/>
        <v>157</v>
      </c>
      <c r="AE16" s="81">
        <f t="shared" si="10"/>
        <v>133</v>
      </c>
      <c r="AF16" s="82">
        <f t="shared" si="11"/>
        <v>290</v>
      </c>
    </row>
    <row r="17" spans="1:33" s="162" customFormat="1" x14ac:dyDescent="0.6">
      <c r="A17" s="161">
        <v>111</v>
      </c>
      <c r="B17" s="87" t="s">
        <v>42</v>
      </c>
      <c r="C17" s="79"/>
      <c r="D17" s="79"/>
      <c r="E17" s="79" t="s">
        <v>149</v>
      </c>
      <c r="F17" s="79">
        <v>4</v>
      </c>
      <c r="G17" s="79">
        <v>2</v>
      </c>
      <c r="H17" s="80">
        <f t="shared" si="0"/>
        <v>6</v>
      </c>
      <c r="I17" s="85"/>
      <c r="J17" s="85"/>
      <c r="K17" s="80">
        <f t="shared" si="1"/>
        <v>0</v>
      </c>
      <c r="L17" s="85">
        <v>1</v>
      </c>
      <c r="M17" s="85">
        <v>3</v>
      </c>
      <c r="N17" s="80">
        <f t="shared" si="2"/>
        <v>4</v>
      </c>
      <c r="O17" s="85">
        <v>3</v>
      </c>
      <c r="P17" s="85"/>
      <c r="Q17" s="80">
        <f t="shared" si="3"/>
        <v>3</v>
      </c>
      <c r="R17" s="85">
        <v>2</v>
      </c>
      <c r="S17" s="85">
        <v>1</v>
      </c>
      <c r="T17" s="80">
        <f t="shared" si="4"/>
        <v>3</v>
      </c>
      <c r="U17" s="85">
        <v>2</v>
      </c>
      <c r="V17" s="85">
        <v>2</v>
      </c>
      <c r="W17" s="80">
        <f t="shared" si="5"/>
        <v>4</v>
      </c>
      <c r="X17" s="85">
        <v>2</v>
      </c>
      <c r="Y17" s="85">
        <v>2</v>
      </c>
      <c r="Z17" s="80">
        <f t="shared" si="6"/>
        <v>4</v>
      </c>
      <c r="AA17" s="86">
        <f t="shared" si="7"/>
        <v>10</v>
      </c>
      <c r="AB17" s="86">
        <f t="shared" si="7"/>
        <v>8</v>
      </c>
      <c r="AC17" s="82">
        <f t="shared" si="8"/>
        <v>18</v>
      </c>
      <c r="AD17" s="81">
        <f t="shared" si="9"/>
        <v>14</v>
      </c>
      <c r="AE17" s="81">
        <f t="shared" si="10"/>
        <v>10</v>
      </c>
      <c r="AF17" s="82">
        <f t="shared" si="11"/>
        <v>24</v>
      </c>
    </row>
    <row r="18" spans="1:33" s="162" customFormat="1" x14ac:dyDescent="0.6">
      <c r="A18" s="161">
        <v>112</v>
      </c>
      <c r="B18" s="84" t="s">
        <v>36</v>
      </c>
      <c r="C18" s="79"/>
      <c r="D18" s="79"/>
      <c r="E18" s="79" t="s">
        <v>149</v>
      </c>
      <c r="F18" s="79">
        <v>25</v>
      </c>
      <c r="G18" s="79">
        <v>19</v>
      </c>
      <c r="H18" s="80">
        <f t="shared" si="0"/>
        <v>44</v>
      </c>
      <c r="I18" s="85"/>
      <c r="J18" s="85"/>
      <c r="K18" s="80">
        <f t="shared" si="1"/>
        <v>0</v>
      </c>
      <c r="L18" s="85"/>
      <c r="M18" s="85"/>
      <c r="N18" s="80">
        <f t="shared" si="2"/>
        <v>0</v>
      </c>
      <c r="O18" s="85"/>
      <c r="P18" s="85"/>
      <c r="Q18" s="80">
        <f t="shared" si="3"/>
        <v>0</v>
      </c>
      <c r="R18" s="85"/>
      <c r="S18" s="85"/>
      <c r="T18" s="80">
        <f t="shared" si="4"/>
        <v>0</v>
      </c>
      <c r="U18" s="85"/>
      <c r="V18" s="85"/>
      <c r="W18" s="80">
        <f t="shared" si="5"/>
        <v>0</v>
      </c>
      <c r="X18" s="85"/>
      <c r="Y18" s="85"/>
      <c r="Z18" s="80">
        <f t="shared" si="6"/>
        <v>0</v>
      </c>
      <c r="AA18" s="86">
        <f t="shared" si="7"/>
        <v>0</v>
      </c>
      <c r="AB18" s="86">
        <f t="shared" si="7"/>
        <v>0</v>
      </c>
      <c r="AC18" s="82">
        <f t="shared" si="8"/>
        <v>0</v>
      </c>
      <c r="AD18" s="81">
        <f t="shared" si="9"/>
        <v>25</v>
      </c>
      <c r="AE18" s="81">
        <f t="shared" si="10"/>
        <v>19</v>
      </c>
      <c r="AF18" s="82">
        <f t="shared" si="11"/>
        <v>44</v>
      </c>
    </row>
    <row r="19" spans="1:33" s="162" customFormat="1" x14ac:dyDescent="0.6">
      <c r="A19" s="161"/>
      <c r="B19" s="90"/>
      <c r="C19" s="91"/>
      <c r="D19" s="91"/>
      <c r="E19" s="91"/>
      <c r="F19" s="91"/>
      <c r="G19" s="91"/>
      <c r="H19" s="92"/>
      <c r="I19" s="93"/>
      <c r="J19" s="93"/>
      <c r="K19" s="92"/>
      <c r="L19" s="93"/>
      <c r="M19" s="93"/>
      <c r="N19" s="92"/>
      <c r="O19" s="93"/>
      <c r="P19" s="93"/>
      <c r="Q19" s="92"/>
      <c r="R19" s="93"/>
      <c r="S19" s="93"/>
      <c r="T19" s="92"/>
      <c r="U19" s="93"/>
      <c r="V19" s="93"/>
      <c r="W19" s="92"/>
      <c r="X19" s="93"/>
      <c r="Y19" s="93"/>
      <c r="Z19" s="92"/>
      <c r="AA19" s="94"/>
      <c r="AB19" s="94"/>
      <c r="AC19" s="95"/>
      <c r="AD19" s="96"/>
      <c r="AE19" s="96"/>
      <c r="AF19" s="95"/>
    </row>
    <row r="20" spans="1:33" x14ac:dyDescent="0.6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4"/>
    </row>
    <row r="21" spans="1:33" x14ac:dyDescent="0.6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4"/>
    </row>
    <row r="22" spans="1:33" x14ac:dyDescent="0.6">
      <c r="A22" s="114"/>
      <c r="B22" s="115" t="s">
        <v>10</v>
      </c>
      <c r="C22" s="114"/>
      <c r="D22" s="114"/>
      <c r="E22" s="114"/>
      <c r="F22" s="116">
        <f>SUM(F6:F21)</f>
        <v>742</v>
      </c>
      <c r="G22" s="116">
        <f t="shared" ref="G22:AF22" si="12">SUM(G6:G21)</f>
        <v>659</v>
      </c>
      <c r="H22" s="116">
        <f t="shared" si="12"/>
        <v>1401</v>
      </c>
      <c r="I22" s="116">
        <f t="shared" si="12"/>
        <v>271</v>
      </c>
      <c r="J22" s="116">
        <f t="shared" si="12"/>
        <v>255</v>
      </c>
      <c r="K22" s="116">
        <f t="shared" si="12"/>
        <v>526</v>
      </c>
      <c r="L22" s="116">
        <f t="shared" si="12"/>
        <v>301</v>
      </c>
      <c r="M22" s="116">
        <f t="shared" si="12"/>
        <v>290</v>
      </c>
      <c r="N22" s="116">
        <f t="shared" si="12"/>
        <v>591</v>
      </c>
      <c r="O22" s="116">
        <f t="shared" si="12"/>
        <v>319</v>
      </c>
      <c r="P22" s="116">
        <f t="shared" si="12"/>
        <v>264</v>
      </c>
      <c r="Q22" s="116">
        <f t="shared" si="12"/>
        <v>583</v>
      </c>
      <c r="R22" s="116">
        <f t="shared" si="12"/>
        <v>304</v>
      </c>
      <c r="S22" s="116">
        <f t="shared" si="12"/>
        <v>287</v>
      </c>
      <c r="T22" s="116">
        <f t="shared" si="12"/>
        <v>591</v>
      </c>
      <c r="U22" s="116">
        <f t="shared" si="12"/>
        <v>289</v>
      </c>
      <c r="V22" s="116">
        <f t="shared" si="12"/>
        <v>314</v>
      </c>
      <c r="W22" s="116">
        <f t="shared" si="12"/>
        <v>603</v>
      </c>
      <c r="X22" s="116">
        <f t="shared" si="12"/>
        <v>327</v>
      </c>
      <c r="Y22" s="116">
        <f t="shared" si="12"/>
        <v>307</v>
      </c>
      <c r="Z22" s="116">
        <f t="shared" si="12"/>
        <v>634</v>
      </c>
      <c r="AA22" s="116">
        <f t="shared" si="12"/>
        <v>1811</v>
      </c>
      <c r="AB22" s="116">
        <f t="shared" si="12"/>
        <v>1717</v>
      </c>
      <c r="AC22" s="116">
        <f t="shared" si="12"/>
        <v>3528</v>
      </c>
      <c r="AD22" s="116">
        <f t="shared" si="12"/>
        <v>2553</v>
      </c>
      <c r="AE22" s="116">
        <f t="shared" si="12"/>
        <v>2376</v>
      </c>
      <c r="AF22" s="116">
        <f t="shared" si="12"/>
        <v>4929</v>
      </c>
      <c r="AG22" s="4"/>
    </row>
  </sheetData>
  <mergeCells count="14">
    <mergeCell ref="U4:W4"/>
    <mergeCell ref="X4:Z4"/>
    <mergeCell ref="AA4:AC4"/>
    <mergeCell ref="AD4:AF4"/>
    <mergeCell ref="A3:A5"/>
    <mergeCell ref="B3:B5"/>
    <mergeCell ref="C3:C5"/>
    <mergeCell ref="D3:E4"/>
    <mergeCell ref="F3:AF3"/>
    <mergeCell ref="F4:H4"/>
    <mergeCell ref="I4:K4"/>
    <mergeCell ref="L4:N4"/>
    <mergeCell ref="O4:Q4"/>
    <mergeCell ref="R4:T4"/>
  </mergeCells>
  <pageMargins left="0.31" right="0" top="0.98425196850393704" bottom="0.98425196850393704" header="0" footer="0"/>
  <pageSetup paperSize="9" scale="95" orientation="landscape" horizontalDpi="360" verticalDpi="180" r:id="rId1"/>
  <headerFooter alignWithMargins="0">
    <oddHeader>&amp;F</oddHeader>
    <oddFooter>หน้า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AC17"/>
  <sheetViews>
    <sheetView zoomScale="80" zoomScaleNormal="80" zoomScaleSheetLayoutView="90" workbookViewId="0">
      <selection activeCell="B16" sqref="B16"/>
    </sheetView>
  </sheetViews>
  <sheetFormatPr defaultRowHeight="24.6" x14ac:dyDescent="0.7"/>
  <cols>
    <col min="1" max="1" width="10.125" style="36" customWidth="1"/>
    <col min="2" max="2" width="34.5" style="36" bestFit="1" customWidth="1"/>
    <col min="3" max="3" width="10.5" style="36" customWidth="1"/>
    <col min="4" max="4" width="11.5" style="36" customWidth="1"/>
    <col min="5" max="5" width="10.625" style="36" customWidth="1"/>
    <col min="6" max="17" width="9.375" style="36" customWidth="1"/>
    <col min="18" max="18" width="9.125" style="36" customWidth="1"/>
    <col min="19" max="19" width="8.875" style="36" customWidth="1"/>
    <col min="20" max="20" width="9.125" style="36" customWidth="1"/>
    <col min="21" max="21" width="8.375" style="36" customWidth="1"/>
    <col min="22" max="22" width="9.375" style="36" customWidth="1"/>
    <col min="23" max="24" width="9" style="36" customWidth="1"/>
    <col min="25" max="25" width="10" style="36" customWidth="1"/>
    <col min="26" max="26" width="8.5" style="36" customWidth="1"/>
    <col min="27" max="27" width="8" style="36" customWidth="1"/>
    <col min="28" max="28" width="8.875" style="36" customWidth="1"/>
    <col min="29" max="29" width="9.375" style="36" customWidth="1"/>
    <col min="30" max="256" width="9.375" style="36"/>
    <col min="257" max="257" width="10.125" style="36" customWidth="1"/>
    <col min="258" max="258" width="31.5" style="36" customWidth="1"/>
    <col min="259" max="259" width="10.5" style="36" customWidth="1"/>
    <col min="260" max="260" width="11.5" style="36" customWidth="1"/>
    <col min="261" max="261" width="10.625" style="36" customWidth="1"/>
    <col min="262" max="273" width="9.375" style="36" customWidth="1"/>
    <col min="274" max="274" width="9.125" style="36" customWidth="1"/>
    <col min="275" max="275" width="8.875" style="36" customWidth="1"/>
    <col min="276" max="276" width="9.125" style="36" customWidth="1"/>
    <col min="277" max="277" width="8.375" style="36" customWidth="1"/>
    <col min="278" max="278" width="9.375" style="36" customWidth="1"/>
    <col min="279" max="280" width="9" style="36" customWidth="1"/>
    <col min="281" max="281" width="10" style="36" customWidth="1"/>
    <col min="282" max="282" width="8.5" style="36" customWidth="1"/>
    <col min="283" max="283" width="8" style="36" customWidth="1"/>
    <col min="284" max="284" width="8.875" style="36" customWidth="1"/>
    <col min="285" max="285" width="9.375" style="36" customWidth="1"/>
    <col min="286" max="512" width="9.375" style="36"/>
    <col min="513" max="513" width="10.125" style="36" customWidth="1"/>
    <col min="514" max="514" width="31.5" style="36" customWidth="1"/>
    <col min="515" max="515" width="10.5" style="36" customWidth="1"/>
    <col min="516" max="516" width="11.5" style="36" customWidth="1"/>
    <col min="517" max="517" width="10.625" style="36" customWidth="1"/>
    <col min="518" max="529" width="9.375" style="36" customWidth="1"/>
    <col min="530" max="530" width="9.125" style="36" customWidth="1"/>
    <col min="531" max="531" width="8.875" style="36" customWidth="1"/>
    <col min="532" max="532" width="9.125" style="36" customWidth="1"/>
    <col min="533" max="533" width="8.375" style="36" customWidth="1"/>
    <col min="534" max="534" width="9.375" style="36" customWidth="1"/>
    <col min="535" max="536" width="9" style="36" customWidth="1"/>
    <col min="537" max="537" width="10" style="36" customWidth="1"/>
    <col min="538" max="538" width="8.5" style="36" customWidth="1"/>
    <col min="539" max="539" width="8" style="36" customWidth="1"/>
    <col min="540" max="540" width="8.875" style="36" customWidth="1"/>
    <col min="541" max="541" width="9.375" style="36" customWidth="1"/>
    <col min="542" max="768" width="9.375" style="36"/>
    <col min="769" max="769" width="10.125" style="36" customWidth="1"/>
    <col min="770" max="770" width="31.5" style="36" customWidth="1"/>
    <col min="771" max="771" width="10.5" style="36" customWidth="1"/>
    <col min="772" max="772" width="11.5" style="36" customWidth="1"/>
    <col min="773" max="773" width="10.625" style="36" customWidth="1"/>
    <col min="774" max="785" width="9.375" style="36" customWidth="1"/>
    <col min="786" max="786" width="9.125" style="36" customWidth="1"/>
    <col min="787" max="787" width="8.875" style="36" customWidth="1"/>
    <col min="788" max="788" width="9.125" style="36" customWidth="1"/>
    <col min="789" max="789" width="8.375" style="36" customWidth="1"/>
    <col min="790" max="790" width="9.375" style="36" customWidth="1"/>
    <col min="791" max="792" width="9" style="36" customWidth="1"/>
    <col min="793" max="793" width="10" style="36" customWidth="1"/>
    <col min="794" max="794" width="8.5" style="36" customWidth="1"/>
    <col min="795" max="795" width="8" style="36" customWidth="1"/>
    <col min="796" max="796" width="8.875" style="36" customWidth="1"/>
    <col min="797" max="797" width="9.375" style="36" customWidth="1"/>
    <col min="798" max="1024" width="9.375" style="36"/>
    <col min="1025" max="1025" width="10.125" style="36" customWidth="1"/>
    <col min="1026" max="1026" width="31.5" style="36" customWidth="1"/>
    <col min="1027" max="1027" width="10.5" style="36" customWidth="1"/>
    <col min="1028" max="1028" width="11.5" style="36" customWidth="1"/>
    <col min="1029" max="1029" width="10.625" style="36" customWidth="1"/>
    <col min="1030" max="1041" width="9.375" style="36" customWidth="1"/>
    <col min="1042" max="1042" width="9.125" style="36" customWidth="1"/>
    <col min="1043" max="1043" width="8.875" style="36" customWidth="1"/>
    <col min="1044" max="1044" width="9.125" style="36" customWidth="1"/>
    <col min="1045" max="1045" width="8.375" style="36" customWidth="1"/>
    <col min="1046" max="1046" width="9.375" style="36" customWidth="1"/>
    <col min="1047" max="1048" width="9" style="36" customWidth="1"/>
    <col min="1049" max="1049" width="10" style="36" customWidth="1"/>
    <col min="1050" max="1050" width="8.5" style="36" customWidth="1"/>
    <col min="1051" max="1051" width="8" style="36" customWidth="1"/>
    <col min="1052" max="1052" width="8.875" style="36" customWidth="1"/>
    <col min="1053" max="1053" width="9.375" style="36" customWidth="1"/>
    <col min="1054" max="1280" width="9.375" style="36"/>
    <col min="1281" max="1281" width="10.125" style="36" customWidth="1"/>
    <col min="1282" max="1282" width="31.5" style="36" customWidth="1"/>
    <col min="1283" max="1283" width="10.5" style="36" customWidth="1"/>
    <col min="1284" max="1284" width="11.5" style="36" customWidth="1"/>
    <col min="1285" max="1285" width="10.625" style="36" customWidth="1"/>
    <col min="1286" max="1297" width="9.375" style="36" customWidth="1"/>
    <col min="1298" max="1298" width="9.125" style="36" customWidth="1"/>
    <col min="1299" max="1299" width="8.875" style="36" customWidth="1"/>
    <col min="1300" max="1300" width="9.125" style="36" customWidth="1"/>
    <col min="1301" max="1301" width="8.375" style="36" customWidth="1"/>
    <col min="1302" max="1302" width="9.375" style="36" customWidth="1"/>
    <col min="1303" max="1304" width="9" style="36" customWidth="1"/>
    <col min="1305" max="1305" width="10" style="36" customWidth="1"/>
    <col min="1306" max="1306" width="8.5" style="36" customWidth="1"/>
    <col min="1307" max="1307" width="8" style="36" customWidth="1"/>
    <col min="1308" max="1308" width="8.875" style="36" customWidth="1"/>
    <col min="1309" max="1309" width="9.375" style="36" customWidth="1"/>
    <col min="1310" max="1536" width="9.375" style="36"/>
    <col min="1537" max="1537" width="10.125" style="36" customWidth="1"/>
    <col min="1538" max="1538" width="31.5" style="36" customWidth="1"/>
    <col min="1539" max="1539" width="10.5" style="36" customWidth="1"/>
    <col min="1540" max="1540" width="11.5" style="36" customWidth="1"/>
    <col min="1541" max="1541" width="10.625" style="36" customWidth="1"/>
    <col min="1542" max="1553" width="9.375" style="36" customWidth="1"/>
    <col min="1554" max="1554" width="9.125" style="36" customWidth="1"/>
    <col min="1555" max="1555" width="8.875" style="36" customWidth="1"/>
    <col min="1556" max="1556" width="9.125" style="36" customWidth="1"/>
    <col min="1557" max="1557" width="8.375" style="36" customWidth="1"/>
    <col min="1558" max="1558" width="9.375" style="36" customWidth="1"/>
    <col min="1559" max="1560" width="9" style="36" customWidth="1"/>
    <col min="1561" max="1561" width="10" style="36" customWidth="1"/>
    <col min="1562" max="1562" width="8.5" style="36" customWidth="1"/>
    <col min="1563" max="1563" width="8" style="36" customWidth="1"/>
    <col min="1564" max="1564" width="8.875" style="36" customWidth="1"/>
    <col min="1565" max="1565" width="9.375" style="36" customWidth="1"/>
    <col min="1566" max="1792" width="9.375" style="36"/>
    <col min="1793" max="1793" width="10.125" style="36" customWidth="1"/>
    <col min="1794" max="1794" width="31.5" style="36" customWidth="1"/>
    <col min="1795" max="1795" width="10.5" style="36" customWidth="1"/>
    <col min="1796" max="1796" width="11.5" style="36" customWidth="1"/>
    <col min="1797" max="1797" width="10.625" style="36" customWidth="1"/>
    <col min="1798" max="1809" width="9.375" style="36" customWidth="1"/>
    <col min="1810" max="1810" width="9.125" style="36" customWidth="1"/>
    <col min="1811" max="1811" width="8.875" style="36" customWidth="1"/>
    <col min="1812" max="1812" width="9.125" style="36" customWidth="1"/>
    <col min="1813" max="1813" width="8.375" style="36" customWidth="1"/>
    <col min="1814" max="1814" width="9.375" style="36" customWidth="1"/>
    <col min="1815" max="1816" width="9" style="36" customWidth="1"/>
    <col min="1817" max="1817" width="10" style="36" customWidth="1"/>
    <col min="1818" max="1818" width="8.5" style="36" customWidth="1"/>
    <col min="1819" max="1819" width="8" style="36" customWidth="1"/>
    <col min="1820" max="1820" width="8.875" style="36" customWidth="1"/>
    <col min="1821" max="1821" width="9.375" style="36" customWidth="1"/>
    <col min="1822" max="2048" width="9.375" style="36"/>
    <col min="2049" max="2049" width="10.125" style="36" customWidth="1"/>
    <col min="2050" max="2050" width="31.5" style="36" customWidth="1"/>
    <col min="2051" max="2051" width="10.5" style="36" customWidth="1"/>
    <col min="2052" max="2052" width="11.5" style="36" customWidth="1"/>
    <col min="2053" max="2053" width="10.625" style="36" customWidth="1"/>
    <col min="2054" max="2065" width="9.375" style="36" customWidth="1"/>
    <col min="2066" max="2066" width="9.125" style="36" customWidth="1"/>
    <col min="2067" max="2067" width="8.875" style="36" customWidth="1"/>
    <col min="2068" max="2068" width="9.125" style="36" customWidth="1"/>
    <col min="2069" max="2069" width="8.375" style="36" customWidth="1"/>
    <col min="2070" max="2070" width="9.375" style="36" customWidth="1"/>
    <col min="2071" max="2072" width="9" style="36" customWidth="1"/>
    <col min="2073" max="2073" width="10" style="36" customWidth="1"/>
    <col min="2074" max="2074" width="8.5" style="36" customWidth="1"/>
    <col min="2075" max="2075" width="8" style="36" customWidth="1"/>
    <col min="2076" max="2076" width="8.875" style="36" customWidth="1"/>
    <col min="2077" max="2077" width="9.375" style="36" customWidth="1"/>
    <col min="2078" max="2304" width="9.375" style="36"/>
    <col min="2305" max="2305" width="10.125" style="36" customWidth="1"/>
    <col min="2306" max="2306" width="31.5" style="36" customWidth="1"/>
    <col min="2307" max="2307" width="10.5" style="36" customWidth="1"/>
    <col min="2308" max="2308" width="11.5" style="36" customWidth="1"/>
    <col min="2309" max="2309" width="10.625" style="36" customWidth="1"/>
    <col min="2310" max="2321" width="9.375" style="36" customWidth="1"/>
    <col min="2322" max="2322" width="9.125" style="36" customWidth="1"/>
    <col min="2323" max="2323" width="8.875" style="36" customWidth="1"/>
    <col min="2324" max="2324" width="9.125" style="36" customWidth="1"/>
    <col min="2325" max="2325" width="8.375" style="36" customWidth="1"/>
    <col min="2326" max="2326" width="9.375" style="36" customWidth="1"/>
    <col min="2327" max="2328" width="9" style="36" customWidth="1"/>
    <col min="2329" max="2329" width="10" style="36" customWidth="1"/>
    <col min="2330" max="2330" width="8.5" style="36" customWidth="1"/>
    <col min="2331" max="2331" width="8" style="36" customWidth="1"/>
    <col min="2332" max="2332" width="8.875" style="36" customWidth="1"/>
    <col min="2333" max="2333" width="9.375" style="36" customWidth="1"/>
    <col min="2334" max="2560" width="9.375" style="36"/>
    <col min="2561" max="2561" width="10.125" style="36" customWidth="1"/>
    <col min="2562" max="2562" width="31.5" style="36" customWidth="1"/>
    <col min="2563" max="2563" width="10.5" style="36" customWidth="1"/>
    <col min="2564" max="2564" width="11.5" style="36" customWidth="1"/>
    <col min="2565" max="2565" width="10.625" style="36" customWidth="1"/>
    <col min="2566" max="2577" width="9.375" style="36" customWidth="1"/>
    <col min="2578" max="2578" width="9.125" style="36" customWidth="1"/>
    <col min="2579" max="2579" width="8.875" style="36" customWidth="1"/>
    <col min="2580" max="2580" width="9.125" style="36" customWidth="1"/>
    <col min="2581" max="2581" width="8.375" style="36" customWidth="1"/>
    <col min="2582" max="2582" width="9.375" style="36" customWidth="1"/>
    <col min="2583" max="2584" width="9" style="36" customWidth="1"/>
    <col min="2585" max="2585" width="10" style="36" customWidth="1"/>
    <col min="2586" max="2586" width="8.5" style="36" customWidth="1"/>
    <col min="2587" max="2587" width="8" style="36" customWidth="1"/>
    <col min="2588" max="2588" width="8.875" style="36" customWidth="1"/>
    <col min="2589" max="2589" width="9.375" style="36" customWidth="1"/>
    <col min="2590" max="2816" width="9.375" style="36"/>
    <col min="2817" max="2817" width="10.125" style="36" customWidth="1"/>
    <col min="2818" max="2818" width="31.5" style="36" customWidth="1"/>
    <col min="2819" max="2819" width="10.5" style="36" customWidth="1"/>
    <col min="2820" max="2820" width="11.5" style="36" customWidth="1"/>
    <col min="2821" max="2821" width="10.625" style="36" customWidth="1"/>
    <col min="2822" max="2833" width="9.375" style="36" customWidth="1"/>
    <col min="2834" max="2834" width="9.125" style="36" customWidth="1"/>
    <col min="2835" max="2835" width="8.875" style="36" customWidth="1"/>
    <col min="2836" max="2836" width="9.125" style="36" customWidth="1"/>
    <col min="2837" max="2837" width="8.375" style="36" customWidth="1"/>
    <col min="2838" max="2838" width="9.375" style="36" customWidth="1"/>
    <col min="2839" max="2840" width="9" style="36" customWidth="1"/>
    <col min="2841" max="2841" width="10" style="36" customWidth="1"/>
    <col min="2842" max="2842" width="8.5" style="36" customWidth="1"/>
    <col min="2843" max="2843" width="8" style="36" customWidth="1"/>
    <col min="2844" max="2844" width="8.875" style="36" customWidth="1"/>
    <col min="2845" max="2845" width="9.375" style="36" customWidth="1"/>
    <col min="2846" max="3072" width="9.375" style="36"/>
    <col min="3073" max="3073" width="10.125" style="36" customWidth="1"/>
    <col min="3074" max="3074" width="31.5" style="36" customWidth="1"/>
    <col min="3075" max="3075" width="10.5" style="36" customWidth="1"/>
    <col min="3076" max="3076" width="11.5" style="36" customWidth="1"/>
    <col min="3077" max="3077" width="10.625" style="36" customWidth="1"/>
    <col min="3078" max="3089" width="9.375" style="36" customWidth="1"/>
    <col min="3090" max="3090" width="9.125" style="36" customWidth="1"/>
    <col min="3091" max="3091" width="8.875" style="36" customWidth="1"/>
    <col min="3092" max="3092" width="9.125" style="36" customWidth="1"/>
    <col min="3093" max="3093" width="8.375" style="36" customWidth="1"/>
    <col min="3094" max="3094" width="9.375" style="36" customWidth="1"/>
    <col min="3095" max="3096" width="9" style="36" customWidth="1"/>
    <col min="3097" max="3097" width="10" style="36" customWidth="1"/>
    <col min="3098" max="3098" width="8.5" style="36" customWidth="1"/>
    <col min="3099" max="3099" width="8" style="36" customWidth="1"/>
    <col min="3100" max="3100" width="8.875" style="36" customWidth="1"/>
    <col min="3101" max="3101" width="9.375" style="36" customWidth="1"/>
    <col min="3102" max="3328" width="9.375" style="36"/>
    <col min="3329" max="3329" width="10.125" style="36" customWidth="1"/>
    <col min="3330" max="3330" width="31.5" style="36" customWidth="1"/>
    <col min="3331" max="3331" width="10.5" style="36" customWidth="1"/>
    <col min="3332" max="3332" width="11.5" style="36" customWidth="1"/>
    <col min="3333" max="3333" width="10.625" style="36" customWidth="1"/>
    <col min="3334" max="3345" width="9.375" style="36" customWidth="1"/>
    <col min="3346" max="3346" width="9.125" style="36" customWidth="1"/>
    <col min="3347" max="3347" width="8.875" style="36" customWidth="1"/>
    <col min="3348" max="3348" width="9.125" style="36" customWidth="1"/>
    <col min="3349" max="3349" width="8.375" style="36" customWidth="1"/>
    <col min="3350" max="3350" width="9.375" style="36" customWidth="1"/>
    <col min="3351" max="3352" width="9" style="36" customWidth="1"/>
    <col min="3353" max="3353" width="10" style="36" customWidth="1"/>
    <col min="3354" max="3354" width="8.5" style="36" customWidth="1"/>
    <col min="3355" max="3355" width="8" style="36" customWidth="1"/>
    <col min="3356" max="3356" width="8.875" style="36" customWidth="1"/>
    <col min="3357" max="3357" width="9.375" style="36" customWidth="1"/>
    <col min="3358" max="3584" width="9.375" style="36"/>
    <col min="3585" max="3585" width="10.125" style="36" customWidth="1"/>
    <col min="3586" max="3586" width="31.5" style="36" customWidth="1"/>
    <col min="3587" max="3587" width="10.5" style="36" customWidth="1"/>
    <col min="3588" max="3588" width="11.5" style="36" customWidth="1"/>
    <col min="3589" max="3589" width="10.625" style="36" customWidth="1"/>
    <col min="3590" max="3601" width="9.375" style="36" customWidth="1"/>
    <col min="3602" max="3602" width="9.125" style="36" customWidth="1"/>
    <col min="3603" max="3603" width="8.875" style="36" customWidth="1"/>
    <col min="3604" max="3604" width="9.125" style="36" customWidth="1"/>
    <col min="3605" max="3605" width="8.375" style="36" customWidth="1"/>
    <col min="3606" max="3606" width="9.375" style="36" customWidth="1"/>
    <col min="3607" max="3608" width="9" style="36" customWidth="1"/>
    <col min="3609" max="3609" width="10" style="36" customWidth="1"/>
    <col min="3610" max="3610" width="8.5" style="36" customWidth="1"/>
    <col min="3611" max="3611" width="8" style="36" customWidth="1"/>
    <col min="3612" max="3612" width="8.875" style="36" customWidth="1"/>
    <col min="3613" max="3613" width="9.375" style="36" customWidth="1"/>
    <col min="3614" max="3840" width="9.375" style="36"/>
    <col min="3841" max="3841" width="10.125" style="36" customWidth="1"/>
    <col min="3842" max="3842" width="31.5" style="36" customWidth="1"/>
    <col min="3843" max="3843" width="10.5" style="36" customWidth="1"/>
    <col min="3844" max="3844" width="11.5" style="36" customWidth="1"/>
    <col min="3845" max="3845" width="10.625" style="36" customWidth="1"/>
    <col min="3846" max="3857" width="9.375" style="36" customWidth="1"/>
    <col min="3858" max="3858" width="9.125" style="36" customWidth="1"/>
    <col min="3859" max="3859" width="8.875" style="36" customWidth="1"/>
    <col min="3860" max="3860" width="9.125" style="36" customWidth="1"/>
    <col min="3861" max="3861" width="8.375" style="36" customWidth="1"/>
    <col min="3862" max="3862" width="9.375" style="36" customWidth="1"/>
    <col min="3863" max="3864" width="9" style="36" customWidth="1"/>
    <col min="3865" max="3865" width="10" style="36" customWidth="1"/>
    <col min="3866" max="3866" width="8.5" style="36" customWidth="1"/>
    <col min="3867" max="3867" width="8" style="36" customWidth="1"/>
    <col min="3868" max="3868" width="8.875" style="36" customWidth="1"/>
    <col min="3869" max="3869" width="9.375" style="36" customWidth="1"/>
    <col min="3870" max="4096" width="9.375" style="36"/>
    <col min="4097" max="4097" width="10.125" style="36" customWidth="1"/>
    <col min="4098" max="4098" width="31.5" style="36" customWidth="1"/>
    <col min="4099" max="4099" width="10.5" style="36" customWidth="1"/>
    <col min="4100" max="4100" width="11.5" style="36" customWidth="1"/>
    <col min="4101" max="4101" width="10.625" style="36" customWidth="1"/>
    <col min="4102" max="4113" width="9.375" style="36" customWidth="1"/>
    <col min="4114" max="4114" width="9.125" style="36" customWidth="1"/>
    <col min="4115" max="4115" width="8.875" style="36" customWidth="1"/>
    <col min="4116" max="4116" width="9.125" style="36" customWidth="1"/>
    <col min="4117" max="4117" width="8.375" style="36" customWidth="1"/>
    <col min="4118" max="4118" width="9.375" style="36" customWidth="1"/>
    <col min="4119" max="4120" width="9" style="36" customWidth="1"/>
    <col min="4121" max="4121" width="10" style="36" customWidth="1"/>
    <col min="4122" max="4122" width="8.5" style="36" customWidth="1"/>
    <col min="4123" max="4123" width="8" style="36" customWidth="1"/>
    <col min="4124" max="4124" width="8.875" style="36" customWidth="1"/>
    <col min="4125" max="4125" width="9.375" style="36" customWidth="1"/>
    <col min="4126" max="4352" width="9.375" style="36"/>
    <col min="4353" max="4353" width="10.125" style="36" customWidth="1"/>
    <col min="4354" max="4354" width="31.5" style="36" customWidth="1"/>
    <col min="4355" max="4355" width="10.5" style="36" customWidth="1"/>
    <col min="4356" max="4356" width="11.5" style="36" customWidth="1"/>
    <col min="4357" max="4357" width="10.625" style="36" customWidth="1"/>
    <col min="4358" max="4369" width="9.375" style="36" customWidth="1"/>
    <col min="4370" max="4370" width="9.125" style="36" customWidth="1"/>
    <col min="4371" max="4371" width="8.875" style="36" customWidth="1"/>
    <col min="4372" max="4372" width="9.125" style="36" customWidth="1"/>
    <col min="4373" max="4373" width="8.375" style="36" customWidth="1"/>
    <col min="4374" max="4374" width="9.375" style="36" customWidth="1"/>
    <col min="4375" max="4376" width="9" style="36" customWidth="1"/>
    <col min="4377" max="4377" width="10" style="36" customWidth="1"/>
    <col min="4378" max="4378" width="8.5" style="36" customWidth="1"/>
    <col min="4379" max="4379" width="8" style="36" customWidth="1"/>
    <col min="4380" max="4380" width="8.875" style="36" customWidth="1"/>
    <col min="4381" max="4381" width="9.375" style="36" customWidth="1"/>
    <col min="4382" max="4608" width="9.375" style="36"/>
    <col min="4609" max="4609" width="10.125" style="36" customWidth="1"/>
    <col min="4610" max="4610" width="31.5" style="36" customWidth="1"/>
    <col min="4611" max="4611" width="10.5" style="36" customWidth="1"/>
    <col min="4612" max="4612" width="11.5" style="36" customWidth="1"/>
    <col min="4613" max="4613" width="10.625" style="36" customWidth="1"/>
    <col min="4614" max="4625" width="9.375" style="36" customWidth="1"/>
    <col min="4626" max="4626" width="9.125" style="36" customWidth="1"/>
    <col min="4627" max="4627" width="8.875" style="36" customWidth="1"/>
    <col min="4628" max="4628" width="9.125" style="36" customWidth="1"/>
    <col min="4629" max="4629" width="8.375" style="36" customWidth="1"/>
    <col min="4630" max="4630" width="9.375" style="36" customWidth="1"/>
    <col min="4631" max="4632" width="9" style="36" customWidth="1"/>
    <col min="4633" max="4633" width="10" style="36" customWidth="1"/>
    <col min="4634" max="4634" width="8.5" style="36" customWidth="1"/>
    <col min="4635" max="4635" width="8" style="36" customWidth="1"/>
    <col min="4636" max="4636" width="8.875" style="36" customWidth="1"/>
    <col min="4637" max="4637" width="9.375" style="36" customWidth="1"/>
    <col min="4638" max="4864" width="9.375" style="36"/>
    <col min="4865" max="4865" width="10.125" style="36" customWidth="1"/>
    <col min="4866" max="4866" width="31.5" style="36" customWidth="1"/>
    <col min="4867" max="4867" width="10.5" style="36" customWidth="1"/>
    <col min="4868" max="4868" width="11.5" style="36" customWidth="1"/>
    <col min="4869" max="4869" width="10.625" style="36" customWidth="1"/>
    <col min="4870" max="4881" width="9.375" style="36" customWidth="1"/>
    <col min="4882" max="4882" width="9.125" style="36" customWidth="1"/>
    <col min="4883" max="4883" width="8.875" style="36" customWidth="1"/>
    <col min="4884" max="4884" width="9.125" style="36" customWidth="1"/>
    <col min="4885" max="4885" width="8.375" style="36" customWidth="1"/>
    <col min="4886" max="4886" width="9.375" style="36" customWidth="1"/>
    <col min="4887" max="4888" width="9" style="36" customWidth="1"/>
    <col min="4889" max="4889" width="10" style="36" customWidth="1"/>
    <col min="4890" max="4890" width="8.5" style="36" customWidth="1"/>
    <col min="4891" max="4891" width="8" style="36" customWidth="1"/>
    <col min="4892" max="4892" width="8.875" style="36" customWidth="1"/>
    <col min="4893" max="4893" width="9.375" style="36" customWidth="1"/>
    <col min="4894" max="5120" width="9.375" style="36"/>
    <col min="5121" max="5121" width="10.125" style="36" customWidth="1"/>
    <col min="5122" max="5122" width="31.5" style="36" customWidth="1"/>
    <col min="5123" max="5123" width="10.5" style="36" customWidth="1"/>
    <col min="5124" max="5124" width="11.5" style="36" customWidth="1"/>
    <col min="5125" max="5125" width="10.625" style="36" customWidth="1"/>
    <col min="5126" max="5137" width="9.375" style="36" customWidth="1"/>
    <col min="5138" max="5138" width="9.125" style="36" customWidth="1"/>
    <col min="5139" max="5139" width="8.875" style="36" customWidth="1"/>
    <col min="5140" max="5140" width="9.125" style="36" customWidth="1"/>
    <col min="5141" max="5141" width="8.375" style="36" customWidth="1"/>
    <col min="5142" max="5142" width="9.375" style="36" customWidth="1"/>
    <col min="5143" max="5144" width="9" style="36" customWidth="1"/>
    <col min="5145" max="5145" width="10" style="36" customWidth="1"/>
    <col min="5146" max="5146" width="8.5" style="36" customWidth="1"/>
    <col min="5147" max="5147" width="8" style="36" customWidth="1"/>
    <col min="5148" max="5148" width="8.875" style="36" customWidth="1"/>
    <col min="5149" max="5149" width="9.375" style="36" customWidth="1"/>
    <col min="5150" max="5376" width="9.375" style="36"/>
    <col min="5377" max="5377" width="10.125" style="36" customWidth="1"/>
    <col min="5378" max="5378" width="31.5" style="36" customWidth="1"/>
    <col min="5379" max="5379" width="10.5" style="36" customWidth="1"/>
    <col min="5380" max="5380" width="11.5" style="36" customWidth="1"/>
    <col min="5381" max="5381" width="10.625" style="36" customWidth="1"/>
    <col min="5382" max="5393" width="9.375" style="36" customWidth="1"/>
    <col min="5394" max="5394" width="9.125" style="36" customWidth="1"/>
    <col min="5395" max="5395" width="8.875" style="36" customWidth="1"/>
    <col min="5396" max="5396" width="9.125" style="36" customWidth="1"/>
    <col min="5397" max="5397" width="8.375" style="36" customWidth="1"/>
    <col min="5398" max="5398" width="9.375" style="36" customWidth="1"/>
    <col min="5399" max="5400" width="9" style="36" customWidth="1"/>
    <col min="5401" max="5401" width="10" style="36" customWidth="1"/>
    <col min="5402" max="5402" width="8.5" style="36" customWidth="1"/>
    <col min="5403" max="5403" width="8" style="36" customWidth="1"/>
    <col min="5404" max="5404" width="8.875" style="36" customWidth="1"/>
    <col min="5405" max="5405" width="9.375" style="36" customWidth="1"/>
    <col min="5406" max="5632" width="9.375" style="36"/>
    <col min="5633" max="5633" width="10.125" style="36" customWidth="1"/>
    <col min="5634" max="5634" width="31.5" style="36" customWidth="1"/>
    <col min="5635" max="5635" width="10.5" style="36" customWidth="1"/>
    <col min="5636" max="5636" width="11.5" style="36" customWidth="1"/>
    <col min="5637" max="5637" width="10.625" style="36" customWidth="1"/>
    <col min="5638" max="5649" width="9.375" style="36" customWidth="1"/>
    <col min="5650" max="5650" width="9.125" style="36" customWidth="1"/>
    <col min="5651" max="5651" width="8.875" style="36" customWidth="1"/>
    <col min="5652" max="5652" width="9.125" style="36" customWidth="1"/>
    <col min="5653" max="5653" width="8.375" style="36" customWidth="1"/>
    <col min="5654" max="5654" width="9.375" style="36" customWidth="1"/>
    <col min="5655" max="5656" width="9" style="36" customWidth="1"/>
    <col min="5657" max="5657" width="10" style="36" customWidth="1"/>
    <col min="5658" max="5658" width="8.5" style="36" customWidth="1"/>
    <col min="5659" max="5659" width="8" style="36" customWidth="1"/>
    <col min="5660" max="5660" width="8.875" style="36" customWidth="1"/>
    <col min="5661" max="5661" width="9.375" style="36" customWidth="1"/>
    <col min="5662" max="5888" width="9.375" style="36"/>
    <col min="5889" max="5889" width="10.125" style="36" customWidth="1"/>
    <col min="5890" max="5890" width="31.5" style="36" customWidth="1"/>
    <col min="5891" max="5891" width="10.5" style="36" customWidth="1"/>
    <col min="5892" max="5892" width="11.5" style="36" customWidth="1"/>
    <col min="5893" max="5893" width="10.625" style="36" customWidth="1"/>
    <col min="5894" max="5905" width="9.375" style="36" customWidth="1"/>
    <col min="5906" max="5906" width="9.125" style="36" customWidth="1"/>
    <col min="5907" max="5907" width="8.875" style="36" customWidth="1"/>
    <col min="5908" max="5908" width="9.125" style="36" customWidth="1"/>
    <col min="5909" max="5909" width="8.375" style="36" customWidth="1"/>
    <col min="5910" max="5910" width="9.375" style="36" customWidth="1"/>
    <col min="5911" max="5912" width="9" style="36" customWidth="1"/>
    <col min="5913" max="5913" width="10" style="36" customWidth="1"/>
    <col min="5914" max="5914" width="8.5" style="36" customWidth="1"/>
    <col min="5915" max="5915" width="8" style="36" customWidth="1"/>
    <col min="5916" max="5916" width="8.875" style="36" customWidth="1"/>
    <col min="5917" max="5917" width="9.375" style="36" customWidth="1"/>
    <col min="5918" max="6144" width="9.375" style="36"/>
    <col min="6145" max="6145" width="10.125" style="36" customWidth="1"/>
    <col min="6146" max="6146" width="31.5" style="36" customWidth="1"/>
    <col min="6147" max="6147" width="10.5" style="36" customWidth="1"/>
    <col min="6148" max="6148" width="11.5" style="36" customWidth="1"/>
    <col min="6149" max="6149" width="10.625" style="36" customWidth="1"/>
    <col min="6150" max="6161" width="9.375" style="36" customWidth="1"/>
    <col min="6162" max="6162" width="9.125" style="36" customWidth="1"/>
    <col min="6163" max="6163" width="8.875" style="36" customWidth="1"/>
    <col min="6164" max="6164" width="9.125" style="36" customWidth="1"/>
    <col min="6165" max="6165" width="8.375" style="36" customWidth="1"/>
    <col min="6166" max="6166" width="9.375" style="36" customWidth="1"/>
    <col min="6167" max="6168" width="9" style="36" customWidth="1"/>
    <col min="6169" max="6169" width="10" style="36" customWidth="1"/>
    <col min="6170" max="6170" width="8.5" style="36" customWidth="1"/>
    <col min="6171" max="6171" width="8" style="36" customWidth="1"/>
    <col min="6172" max="6172" width="8.875" style="36" customWidth="1"/>
    <col min="6173" max="6173" width="9.375" style="36" customWidth="1"/>
    <col min="6174" max="6400" width="9.375" style="36"/>
    <col min="6401" max="6401" width="10.125" style="36" customWidth="1"/>
    <col min="6402" max="6402" width="31.5" style="36" customWidth="1"/>
    <col min="6403" max="6403" width="10.5" style="36" customWidth="1"/>
    <col min="6404" max="6404" width="11.5" style="36" customWidth="1"/>
    <col min="6405" max="6405" width="10.625" style="36" customWidth="1"/>
    <col min="6406" max="6417" width="9.375" style="36" customWidth="1"/>
    <col min="6418" max="6418" width="9.125" style="36" customWidth="1"/>
    <col min="6419" max="6419" width="8.875" style="36" customWidth="1"/>
    <col min="6420" max="6420" width="9.125" style="36" customWidth="1"/>
    <col min="6421" max="6421" width="8.375" style="36" customWidth="1"/>
    <col min="6422" max="6422" width="9.375" style="36" customWidth="1"/>
    <col min="6423" max="6424" width="9" style="36" customWidth="1"/>
    <col min="6425" max="6425" width="10" style="36" customWidth="1"/>
    <col min="6426" max="6426" width="8.5" style="36" customWidth="1"/>
    <col min="6427" max="6427" width="8" style="36" customWidth="1"/>
    <col min="6428" max="6428" width="8.875" style="36" customWidth="1"/>
    <col min="6429" max="6429" width="9.375" style="36" customWidth="1"/>
    <col min="6430" max="6656" width="9.375" style="36"/>
    <col min="6657" max="6657" width="10.125" style="36" customWidth="1"/>
    <col min="6658" max="6658" width="31.5" style="36" customWidth="1"/>
    <col min="6659" max="6659" width="10.5" style="36" customWidth="1"/>
    <col min="6660" max="6660" width="11.5" style="36" customWidth="1"/>
    <col min="6661" max="6661" width="10.625" style="36" customWidth="1"/>
    <col min="6662" max="6673" width="9.375" style="36" customWidth="1"/>
    <col min="6674" max="6674" width="9.125" style="36" customWidth="1"/>
    <col min="6675" max="6675" width="8.875" style="36" customWidth="1"/>
    <col min="6676" max="6676" width="9.125" style="36" customWidth="1"/>
    <col min="6677" max="6677" width="8.375" style="36" customWidth="1"/>
    <col min="6678" max="6678" width="9.375" style="36" customWidth="1"/>
    <col min="6679" max="6680" width="9" style="36" customWidth="1"/>
    <col min="6681" max="6681" width="10" style="36" customWidth="1"/>
    <col min="6682" max="6682" width="8.5" style="36" customWidth="1"/>
    <col min="6683" max="6683" width="8" style="36" customWidth="1"/>
    <col min="6684" max="6684" width="8.875" style="36" customWidth="1"/>
    <col min="6685" max="6685" width="9.375" style="36" customWidth="1"/>
    <col min="6686" max="6912" width="9.375" style="36"/>
    <col min="6913" max="6913" width="10.125" style="36" customWidth="1"/>
    <col min="6914" max="6914" width="31.5" style="36" customWidth="1"/>
    <col min="6915" max="6915" width="10.5" style="36" customWidth="1"/>
    <col min="6916" max="6916" width="11.5" style="36" customWidth="1"/>
    <col min="6917" max="6917" width="10.625" style="36" customWidth="1"/>
    <col min="6918" max="6929" width="9.375" style="36" customWidth="1"/>
    <col min="6930" max="6930" width="9.125" style="36" customWidth="1"/>
    <col min="6931" max="6931" width="8.875" style="36" customWidth="1"/>
    <col min="6932" max="6932" width="9.125" style="36" customWidth="1"/>
    <col min="6933" max="6933" width="8.375" style="36" customWidth="1"/>
    <col min="6934" max="6934" width="9.375" style="36" customWidth="1"/>
    <col min="6935" max="6936" width="9" style="36" customWidth="1"/>
    <col min="6937" max="6937" width="10" style="36" customWidth="1"/>
    <col min="6938" max="6938" width="8.5" style="36" customWidth="1"/>
    <col min="6939" max="6939" width="8" style="36" customWidth="1"/>
    <col min="6940" max="6940" width="8.875" style="36" customWidth="1"/>
    <col min="6941" max="6941" width="9.375" style="36" customWidth="1"/>
    <col min="6942" max="7168" width="9.375" style="36"/>
    <col min="7169" max="7169" width="10.125" style="36" customWidth="1"/>
    <col min="7170" max="7170" width="31.5" style="36" customWidth="1"/>
    <col min="7171" max="7171" width="10.5" style="36" customWidth="1"/>
    <col min="7172" max="7172" width="11.5" style="36" customWidth="1"/>
    <col min="7173" max="7173" width="10.625" style="36" customWidth="1"/>
    <col min="7174" max="7185" width="9.375" style="36" customWidth="1"/>
    <col min="7186" max="7186" width="9.125" style="36" customWidth="1"/>
    <col min="7187" max="7187" width="8.875" style="36" customWidth="1"/>
    <col min="7188" max="7188" width="9.125" style="36" customWidth="1"/>
    <col min="7189" max="7189" width="8.375" style="36" customWidth="1"/>
    <col min="7190" max="7190" width="9.375" style="36" customWidth="1"/>
    <col min="7191" max="7192" width="9" style="36" customWidth="1"/>
    <col min="7193" max="7193" width="10" style="36" customWidth="1"/>
    <col min="7194" max="7194" width="8.5" style="36" customWidth="1"/>
    <col min="7195" max="7195" width="8" style="36" customWidth="1"/>
    <col min="7196" max="7196" width="8.875" style="36" customWidth="1"/>
    <col min="7197" max="7197" width="9.375" style="36" customWidth="1"/>
    <col min="7198" max="7424" width="9.375" style="36"/>
    <col min="7425" max="7425" width="10.125" style="36" customWidth="1"/>
    <col min="7426" max="7426" width="31.5" style="36" customWidth="1"/>
    <col min="7427" max="7427" width="10.5" style="36" customWidth="1"/>
    <col min="7428" max="7428" width="11.5" style="36" customWidth="1"/>
    <col min="7429" max="7429" width="10.625" style="36" customWidth="1"/>
    <col min="7430" max="7441" width="9.375" style="36" customWidth="1"/>
    <col min="7442" max="7442" width="9.125" style="36" customWidth="1"/>
    <col min="7443" max="7443" width="8.875" style="36" customWidth="1"/>
    <col min="7444" max="7444" width="9.125" style="36" customWidth="1"/>
    <col min="7445" max="7445" width="8.375" style="36" customWidth="1"/>
    <col min="7446" max="7446" width="9.375" style="36" customWidth="1"/>
    <col min="7447" max="7448" width="9" style="36" customWidth="1"/>
    <col min="7449" max="7449" width="10" style="36" customWidth="1"/>
    <col min="7450" max="7450" width="8.5" style="36" customWidth="1"/>
    <col min="7451" max="7451" width="8" style="36" customWidth="1"/>
    <col min="7452" max="7452" width="8.875" style="36" customWidth="1"/>
    <col min="7453" max="7453" width="9.375" style="36" customWidth="1"/>
    <col min="7454" max="7680" width="9.375" style="36"/>
    <col min="7681" max="7681" width="10.125" style="36" customWidth="1"/>
    <col min="7682" max="7682" width="31.5" style="36" customWidth="1"/>
    <col min="7683" max="7683" width="10.5" style="36" customWidth="1"/>
    <col min="7684" max="7684" width="11.5" style="36" customWidth="1"/>
    <col min="7685" max="7685" width="10.625" style="36" customWidth="1"/>
    <col min="7686" max="7697" width="9.375" style="36" customWidth="1"/>
    <col min="7698" max="7698" width="9.125" style="36" customWidth="1"/>
    <col min="7699" max="7699" width="8.875" style="36" customWidth="1"/>
    <col min="7700" max="7700" width="9.125" style="36" customWidth="1"/>
    <col min="7701" max="7701" width="8.375" style="36" customWidth="1"/>
    <col min="7702" max="7702" width="9.375" style="36" customWidth="1"/>
    <col min="7703" max="7704" width="9" style="36" customWidth="1"/>
    <col min="7705" max="7705" width="10" style="36" customWidth="1"/>
    <col min="7706" max="7706" width="8.5" style="36" customWidth="1"/>
    <col min="7707" max="7707" width="8" style="36" customWidth="1"/>
    <col min="7708" max="7708" width="8.875" style="36" customWidth="1"/>
    <col min="7709" max="7709" width="9.375" style="36" customWidth="1"/>
    <col min="7710" max="7936" width="9.375" style="36"/>
    <col min="7937" max="7937" width="10.125" style="36" customWidth="1"/>
    <col min="7938" max="7938" width="31.5" style="36" customWidth="1"/>
    <col min="7939" max="7939" width="10.5" style="36" customWidth="1"/>
    <col min="7940" max="7940" width="11.5" style="36" customWidth="1"/>
    <col min="7941" max="7941" width="10.625" style="36" customWidth="1"/>
    <col min="7942" max="7953" width="9.375" style="36" customWidth="1"/>
    <col min="7954" max="7954" width="9.125" style="36" customWidth="1"/>
    <col min="7955" max="7955" width="8.875" style="36" customWidth="1"/>
    <col min="7956" max="7956" width="9.125" style="36" customWidth="1"/>
    <col min="7957" max="7957" width="8.375" style="36" customWidth="1"/>
    <col min="7958" max="7958" width="9.375" style="36" customWidth="1"/>
    <col min="7959" max="7960" width="9" style="36" customWidth="1"/>
    <col min="7961" max="7961" width="10" style="36" customWidth="1"/>
    <col min="7962" max="7962" width="8.5" style="36" customWidth="1"/>
    <col min="7963" max="7963" width="8" style="36" customWidth="1"/>
    <col min="7964" max="7964" width="8.875" style="36" customWidth="1"/>
    <col min="7965" max="7965" width="9.375" style="36" customWidth="1"/>
    <col min="7966" max="8192" width="9.375" style="36"/>
    <col min="8193" max="8193" width="10.125" style="36" customWidth="1"/>
    <col min="8194" max="8194" width="31.5" style="36" customWidth="1"/>
    <col min="8195" max="8195" width="10.5" style="36" customWidth="1"/>
    <col min="8196" max="8196" width="11.5" style="36" customWidth="1"/>
    <col min="8197" max="8197" width="10.625" style="36" customWidth="1"/>
    <col min="8198" max="8209" width="9.375" style="36" customWidth="1"/>
    <col min="8210" max="8210" width="9.125" style="36" customWidth="1"/>
    <col min="8211" max="8211" width="8.875" style="36" customWidth="1"/>
    <col min="8212" max="8212" width="9.125" style="36" customWidth="1"/>
    <col min="8213" max="8213" width="8.375" style="36" customWidth="1"/>
    <col min="8214" max="8214" width="9.375" style="36" customWidth="1"/>
    <col min="8215" max="8216" width="9" style="36" customWidth="1"/>
    <col min="8217" max="8217" width="10" style="36" customWidth="1"/>
    <col min="8218" max="8218" width="8.5" style="36" customWidth="1"/>
    <col min="8219" max="8219" width="8" style="36" customWidth="1"/>
    <col min="8220" max="8220" width="8.875" style="36" customWidth="1"/>
    <col min="8221" max="8221" width="9.375" style="36" customWidth="1"/>
    <col min="8222" max="8448" width="9.375" style="36"/>
    <col min="8449" max="8449" width="10.125" style="36" customWidth="1"/>
    <col min="8450" max="8450" width="31.5" style="36" customWidth="1"/>
    <col min="8451" max="8451" width="10.5" style="36" customWidth="1"/>
    <col min="8452" max="8452" width="11.5" style="36" customWidth="1"/>
    <col min="8453" max="8453" width="10.625" style="36" customWidth="1"/>
    <col min="8454" max="8465" width="9.375" style="36" customWidth="1"/>
    <col min="8466" max="8466" width="9.125" style="36" customWidth="1"/>
    <col min="8467" max="8467" width="8.875" style="36" customWidth="1"/>
    <col min="8468" max="8468" width="9.125" style="36" customWidth="1"/>
    <col min="8469" max="8469" width="8.375" style="36" customWidth="1"/>
    <col min="8470" max="8470" width="9.375" style="36" customWidth="1"/>
    <col min="8471" max="8472" width="9" style="36" customWidth="1"/>
    <col min="8473" max="8473" width="10" style="36" customWidth="1"/>
    <col min="8474" max="8474" width="8.5" style="36" customWidth="1"/>
    <col min="8475" max="8475" width="8" style="36" customWidth="1"/>
    <col min="8476" max="8476" width="8.875" style="36" customWidth="1"/>
    <col min="8477" max="8477" width="9.375" style="36" customWidth="1"/>
    <col min="8478" max="8704" width="9.375" style="36"/>
    <col min="8705" max="8705" width="10.125" style="36" customWidth="1"/>
    <col min="8706" max="8706" width="31.5" style="36" customWidth="1"/>
    <col min="8707" max="8707" width="10.5" style="36" customWidth="1"/>
    <col min="8708" max="8708" width="11.5" style="36" customWidth="1"/>
    <col min="8709" max="8709" width="10.625" style="36" customWidth="1"/>
    <col min="8710" max="8721" width="9.375" style="36" customWidth="1"/>
    <col min="8722" max="8722" width="9.125" style="36" customWidth="1"/>
    <col min="8723" max="8723" width="8.875" style="36" customWidth="1"/>
    <col min="8724" max="8724" width="9.125" style="36" customWidth="1"/>
    <col min="8725" max="8725" width="8.375" style="36" customWidth="1"/>
    <col min="8726" max="8726" width="9.375" style="36" customWidth="1"/>
    <col min="8727" max="8728" width="9" style="36" customWidth="1"/>
    <col min="8729" max="8729" width="10" style="36" customWidth="1"/>
    <col min="8730" max="8730" width="8.5" style="36" customWidth="1"/>
    <col min="8731" max="8731" width="8" style="36" customWidth="1"/>
    <col min="8732" max="8732" width="8.875" style="36" customWidth="1"/>
    <col min="8733" max="8733" width="9.375" style="36" customWidth="1"/>
    <col min="8734" max="8960" width="9.375" style="36"/>
    <col min="8961" max="8961" width="10.125" style="36" customWidth="1"/>
    <col min="8962" max="8962" width="31.5" style="36" customWidth="1"/>
    <col min="8963" max="8963" width="10.5" style="36" customWidth="1"/>
    <col min="8964" max="8964" width="11.5" style="36" customWidth="1"/>
    <col min="8965" max="8965" width="10.625" style="36" customWidth="1"/>
    <col min="8966" max="8977" width="9.375" style="36" customWidth="1"/>
    <col min="8978" max="8978" width="9.125" style="36" customWidth="1"/>
    <col min="8979" max="8979" width="8.875" style="36" customWidth="1"/>
    <col min="8980" max="8980" width="9.125" style="36" customWidth="1"/>
    <col min="8981" max="8981" width="8.375" style="36" customWidth="1"/>
    <col min="8982" max="8982" width="9.375" style="36" customWidth="1"/>
    <col min="8983" max="8984" width="9" style="36" customWidth="1"/>
    <col min="8985" max="8985" width="10" style="36" customWidth="1"/>
    <col min="8986" max="8986" width="8.5" style="36" customWidth="1"/>
    <col min="8987" max="8987" width="8" style="36" customWidth="1"/>
    <col min="8988" max="8988" width="8.875" style="36" customWidth="1"/>
    <col min="8989" max="8989" width="9.375" style="36" customWidth="1"/>
    <col min="8990" max="9216" width="9.375" style="36"/>
    <col min="9217" max="9217" width="10.125" style="36" customWidth="1"/>
    <col min="9218" max="9218" width="31.5" style="36" customWidth="1"/>
    <col min="9219" max="9219" width="10.5" style="36" customWidth="1"/>
    <col min="9220" max="9220" width="11.5" style="36" customWidth="1"/>
    <col min="9221" max="9221" width="10.625" style="36" customWidth="1"/>
    <col min="9222" max="9233" width="9.375" style="36" customWidth="1"/>
    <col min="9234" max="9234" width="9.125" style="36" customWidth="1"/>
    <col min="9235" max="9235" width="8.875" style="36" customWidth="1"/>
    <col min="9236" max="9236" width="9.125" style="36" customWidth="1"/>
    <col min="9237" max="9237" width="8.375" style="36" customWidth="1"/>
    <col min="9238" max="9238" width="9.375" style="36" customWidth="1"/>
    <col min="9239" max="9240" width="9" style="36" customWidth="1"/>
    <col min="9241" max="9241" width="10" style="36" customWidth="1"/>
    <col min="9242" max="9242" width="8.5" style="36" customWidth="1"/>
    <col min="9243" max="9243" width="8" style="36" customWidth="1"/>
    <col min="9244" max="9244" width="8.875" style="36" customWidth="1"/>
    <col min="9245" max="9245" width="9.375" style="36" customWidth="1"/>
    <col min="9246" max="9472" width="9.375" style="36"/>
    <col min="9473" max="9473" width="10.125" style="36" customWidth="1"/>
    <col min="9474" max="9474" width="31.5" style="36" customWidth="1"/>
    <col min="9475" max="9475" width="10.5" style="36" customWidth="1"/>
    <col min="9476" max="9476" width="11.5" style="36" customWidth="1"/>
    <col min="9477" max="9477" width="10.625" style="36" customWidth="1"/>
    <col min="9478" max="9489" width="9.375" style="36" customWidth="1"/>
    <col min="9490" max="9490" width="9.125" style="36" customWidth="1"/>
    <col min="9491" max="9491" width="8.875" style="36" customWidth="1"/>
    <col min="9492" max="9492" width="9.125" style="36" customWidth="1"/>
    <col min="9493" max="9493" width="8.375" style="36" customWidth="1"/>
    <col min="9494" max="9494" width="9.375" style="36" customWidth="1"/>
    <col min="9495" max="9496" width="9" style="36" customWidth="1"/>
    <col min="9497" max="9497" width="10" style="36" customWidth="1"/>
    <col min="9498" max="9498" width="8.5" style="36" customWidth="1"/>
    <col min="9499" max="9499" width="8" style="36" customWidth="1"/>
    <col min="9500" max="9500" width="8.875" style="36" customWidth="1"/>
    <col min="9501" max="9501" width="9.375" style="36" customWidth="1"/>
    <col min="9502" max="9728" width="9.375" style="36"/>
    <col min="9729" max="9729" width="10.125" style="36" customWidth="1"/>
    <col min="9730" max="9730" width="31.5" style="36" customWidth="1"/>
    <col min="9731" max="9731" width="10.5" style="36" customWidth="1"/>
    <col min="9732" max="9732" width="11.5" style="36" customWidth="1"/>
    <col min="9733" max="9733" width="10.625" style="36" customWidth="1"/>
    <col min="9734" max="9745" width="9.375" style="36" customWidth="1"/>
    <col min="9746" max="9746" width="9.125" style="36" customWidth="1"/>
    <col min="9747" max="9747" width="8.875" style="36" customWidth="1"/>
    <col min="9748" max="9748" width="9.125" style="36" customWidth="1"/>
    <col min="9749" max="9749" width="8.375" style="36" customWidth="1"/>
    <col min="9750" max="9750" width="9.375" style="36" customWidth="1"/>
    <col min="9751" max="9752" width="9" style="36" customWidth="1"/>
    <col min="9753" max="9753" width="10" style="36" customWidth="1"/>
    <col min="9754" max="9754" width="8.5" style="36" customWidth="1"/>
    <col min="9755" max="9755" width="8" style="36" customWidth="1"/>
    <col min="9756" max="9756" width="8.875" style="36" customWidth="1"/>
    <col min="9757" max="9757" width="9.375" style="36" customWidth="1"/>
    <col min="9758" max="9984" width="9.375" style="36"/>
    <col min="9985" max="9985" width="10.125" style="36" customWidth="1"/>
    <col min="9986" max="9986" width="31.5" style="36" customWidth="1"/>
    <col min="9987" max="9987" width="10.5" style="36" customWidth="1"/>
    <col min="9988" max="9988" width="11.5" style="36" customWidth="1"/>
    <col min="9989" max="9989" width="10.625" style="36" customWidth="1"/>
    <col min="9990" max="10001" width="9.375" style="36" customWidth="1"/>
    <col min="10002" max="10002" width="9.125" style="36" customWidth="1"/>
    <col min="10003" max="10003" width="8.875" style="36" customWidth="1"/>
    <col min="10004" max="10004" width="9.125" style="36" customWidth="1"/>
    <col min="10005" max="10005" width="8.375" style="36" customWidth="1"/>
    <col min="10006" max="10006" width="9.375" style="36" customWidth="1"/>
    <col min="10007" max="10008" width="9" style="36" customWidth="1"/>
    <col min="10009" max="10009" width="10" style="36" customWidth="1"/>
    <col min="10010" max="10010" width="8.5" style="36" customWidth="1"/>
    <col min="10011" max="10011" width="8" style="36" customWidth="1"/>
    <col min="10012" max="10012" width="8.875" style="36" customWidth="1"/>
    <col min="10013" max="10013" width="9.375" style="36" customWidth="1"/>
    <col min="10014" max="10240" width="9.375" style="36"/>
    <col min="10241" max="10241" width="10.125" style="36" customWidth="1"/>
    <col min="10242" max="10242" width="31.5" style="36" customWidth="1"/>
    <col min="10243" max="10243" width="10.5" style="36" customWidth="1"/>
    <col min="10244" max="10244" width="11.5" style="36" customWidth="1"/>
    <col min="10245" max="10245" width="10.625" style="36" customWidth="1"/>
    <col min="10246" max="10257" width="9.375" style="36" customWidth="1"/>
    <col min="10258" max="10258" width="9.125" style="36" customWidth="1"/>
    <col min="10259" max="10259" width="8.875" style="36" customWidth="1"/>
    <col min="10260" max="10260" width="9.125" style="36" customWidth="1"/>
    <col min="10261" max="10261" width="8.375" style="36" customWidth="1"/>
    <col min="10262" max="10262" width="9.375" style="36" customWidth="1"/>
    <col min="10263" max="10264" width="9" style="36" customWidth="1"/>
    <col min="10265" max="10265" width="10" style="36" customWidth="1"/>
    <col min="10266" max="10266" width="8.5" style="36" customWidth="1"/>
    <col min="10267" max="10267" width="8" style="36" customWidth="1"/>
    <col min="10268" max="10268" width="8.875" style="36" customWidth="1"/>
    <col min="10269" max="10269" width="9.375" style="36" customWidth="1"/>
    <col min="10270" max="10496" width="9.375" style="36"/>
    <col min="10497" max="10497" width="10.125" style="36" customWidth="1"/>
    <col min="10498" max="10498" width="31.5" style="36" customWidth="1"/>
    <col min="10499" max="10499" width="10.5" style="36" customWidth="1"/>
    <col min="10500" max="10500" width="11.5" style="36" customWidth="1"/>
    <col min="10501" max="10501" width="10.625" style="36" customWidth="1"/>
    <col min="10502" max="10513" width="9.375" style="36" customWidth="1"/>
    <col min="10514" max="10514" width="9.125" style="36" customWidth="1"/>
    <col min="10515" max="10515" width="8.875" style="36" customWidth="1"/>
    <col min="10516" max="10516" width="9.125" style="36" customWidth="1"/>
    <col min="10517" max="10517" width="8.375" style="36" customWidth="1"/>
    <col min="10518" max="10518" width="9.375" style="36" customWidth="1"/>
    <col min="10519" max="10520" width="9" style="36" customWidth="1"/>
    <col min="10521" max="10521" width="10" style="36" customWidth="1"/>
    <col min="10522" max="10522" width="8.5" style="36" customWidth="1"/>
    <col min="10523" max="10523" width="8" style="36" customWidth="1"/>
    <col min="10524" max="10524" width="8.875" style="36" customWidth="1"/>
    <col min="10525" max="10525" width="9.375" style="36" customWidth="1"/>
    <col min="10526" max="10752" width="9.375" style="36"/>
    <col min="10753" max="10753" width="10.125" style="36" customWidth="1"/>
    <col min="10754" max="10754" width="31.5" style="36" customWidth="1"/>
    <col min="10755" max="10755" width="10.5" style="36" customWidth="1"/>
    <col min="10756" max="10756" width="11.5" style="36" customWidth="1"/>
    <col min="10757" max="10757" width="10.625" style="36" customWidth="1"/>
    <col min="10758" max="10769" width="9.375" style="36" customWidth="1"/>
    <col min="10770" max="10770" width="9.125" style="36" customWidth="1"/>
    <col min="10771" max="10771" width="8.875" style="36" customWidth="1"/>
    <col min="10772" max="10772" width="9.125" style="36" customWidth="1"/>
    <col min="10773" max="10773" width="8.375" style="36" customWidth="1"/>
    <col min="10774" max="10774" width="9.375" style="36" customWidth="1"/>
    <col min="10775" max="10776" width="9" style="36" customWidth="1"/>
    <col min="10777" max="10777" width="10" style="36" customWidth="1"/>
    <col min="10778" max="10778" width="8.5" style="36" customWidth="1"/>
    <col min="10779" max="10779" width="8" style="36" customWidth="1"/>
    <col min="10780" max="10780" width="8.875" style="36" customWidth="1"/>
    <col min="10781" max="10781" width="9.375" style="36" customWidth="1"/>
    <col min="10782" max="11008" width="9.375" style="36"/>
    <col min="11009" max="11009" width="10.125" style="36" customWidth="1"/>
    <col min="11010" max="11010" width="31.5" style="36" customWidth="1"/>
    <col min="11011" max="11011" width="10.5" style="36" customWidth="1"/>
    <col min="11012" max="11012" width="11.5" style="36" customWidth="1"/>
    <col min="11013" max="11013" width="10.625" style="36" customWidth="1"/>
    <col min="11014" max="11025" width="9.375" style="36" customWidth="1"/>
    <col min="11026" max="11026" width="9.125" style="36" customWidth="1"/>
    <col min="11027" max="11027" width="8.875" style="36" customWidth="1"/>
    <col min="11028" max="11028" width="9.125" style="36" customWidth="1"/>
    <col min="11029" max="11029" width="8.375" style="36" customWidth="1"/>
    <col min="11030" max="11030" width="9.375" style="36" customWidth="1"/>
    <col min="11031" max="11032" width="9" style="36" customWidth="1"/>
    <col min="11033" max="11033" width="10" style="36" customWidth="1"/>
    <col min="11034" max="11034" width="8.5" style="36" customWidth="1"/>
    <col min="11035" max="11035" width="8" style="36" customWidth="1"/>
    <col min="11036" max="11036" width="8.875" style="36" customWidth="1"/>
    <col min="11037" max="11037" width="9.375" style="36" customWidth="1"/>
    <col min="11038" max="11264" width="9.375" style="36"/>
    <col min="11265" max="11265" width="10.125" style="36" customWidth="1"/>
    <col min="11266" max="11266" width="31.5" style="36" customWidth="1"/>
    <col min="11267" max="11267" width="10.5" style="36" customWidth="1"/>
    <col min="11268" max="11268" width="11.5" style="36" customWidth="1"/>
    <col min="11269" max="11269" width="10.625" style="36" customWidth="1"/>
    <col min="11270" max="11281" width="9.375" style="36" customWidth="1"/>
    <col min="11282" max="11282" width="9.125" style="36" customWidth="1"/>
    <col min="11283" max="11283" width="8.875" style="36" customWidth="1"/>
    <col min="11284" max="11284" width="9.125" style="36" customWidth="1"/>
    <col min="11285" max="11285" width="8.375" style="36" customWidth="1"/>
    <col min="11286" max="11286" width="9.375" style="36" customWidth="1"/>
    <col min="11287" max="11288" width="9" style="36" customWidth="1"/>
    <col min="11289" max="11289" width="10" style="36" customWidth="1"/>
    <col min="11290" max="11290" width="8.5" style="36" customWidth="1"/>
    <col min="11291" max="11291" width="8" style="36" customWidth="1"/>
    <col min="11292" max="11292" width="8.875" style="36" customWidth="1"/>
    <col min="11293" max="11293" width="9.375" style="36" customWidth="1"/>
    <col min="11294" max="11520" width="9.375" style="36"/>
    <col min="11521" max="11521" width="10.125" style="36" customWidth="1"/>
    <col min="11522" max="11522" width="31.5" style="36" customWidth="1"/>
    <col min="11523" max="11523" width="10.5" style="36" customWidth="1"/>
    <col min="11524" max="11524" width="11.5" style="36" customWidth="1"/>
    <col min="11525" max="11525" width="10.625" style="36" customWidth="1"/>
    <col min="11526" max="11537" width="9.375" style="36" customWidth="1"/>
    <col min="11538" max="11538" width="9.125" style="36" customWidth="1"/>
    <col min="11539" max="11539" width="8.875" style="36" customWidth="1"/>
    <col min="11540" max="11540" width="9.125" style="36" customWidth="1"/>
    <col min="11541" max="11541" width="8.375" style="36" customWidth="1"/>
    <col min="11542" max="11542" width="9.375" style="36" customWidth="1"/>
    <col min="11543" max="11544" width="9" style="36" customWidth="1"/>
    <col min="11545" max="11545" width="10" style="36" customWidth="1"/>
    <col min="11546" max="11546" width="8.5" style="36" customWidth="1"/>
    <col min="11547" max="11547" width="8" style="36" customWidth="1"/>
    <col min="11548" max="11548" width="8.875" style="36" customWidth="1"/>
    <col min="11549" max="11549" width="9.375" style="36" customWidth="1"/>
    <col min="11550" max="11776" width="9.375" style="36"/>
    <col min="11777" max="11777" width="10.125" style="36" customWidth="1"/>
    <col min="11778" max="11778" width="31.5" style="36" customWidth="1"/>
    <col min="11779" max="11779" width="10.5" style="36" customWidth="1"/>
    <col min="11780" max="11780" width="11.5" style="36" customWidth="1"/>
    <col min="11781" max="11781" width="10.625" style="36" customWidth="1"/>
    <col min="11782" max="11793" width="9.375" style="36" customWidth="1"/>
    <col min="11794" max="11794" width="9.125" style="36" customWidth="1"/>
    <col min="11795" max="11795" width="8.875" style="36" customWidth="1"/>
    <col min="11796" max="11796" width="9.125" style="36" customWidth="1"/>
    <col min="11797" max="11797" width="8.375" style="36" customWidth="1"/>
    <col min="11798" max="11798" width="9.375" style="36" customWidth="1"/>
    <col min="11799" max="11800" width="9" style="36" customWidth="1"/>
    <col min="11801" max="11801" width="10" style="36" customWidth="1"/>
    <col min="11802" max="11802" width="8.5" style="36" customWidth="1"/>
    <col min="11803" max="11803" width="8" style="36" customWidth="1"/>
    <col min="11804" max="11804" width="8.875" style="36" customWidth="1"/>
    <col min="11805" max="11805" width="9.375" style="36" customWidth="1"/>
    <col min="11806" max="12032" width="9.375" style="36"/>
    <col min="12033" max="12033" width="10.125" style="36" customWidth="1"/>
    <col min="12034" max="12034" width="31.5" style="36" customWidth="1"/>
    <col min="12035" max="12035" width="10.5" style="36" customWidth="1"/>
    <col min="12036" max="12036" width="11.5" style="36" customWidth="1"/>
    <col min="12037" max="12037" width="10.625" style="36" customWidth="1"/>
    <col min="12038" max="12049" width="9.375" style="36" customWidth="1"/>
    <col min="12050" max="12050" width="9.125" style="36" customWidth="1"/>
    <col min="12051" max="12051" width="8.875" style="36" customWidth="1"/>
    <col min="12052" max="12052" width="9.125" style="36" customWidth="1"/>
    <col min="12053" max="12053" width="8.375" style="36" customWidth="1"/>
    <col min="12054" max="12054" width="9.375" style="36" customWidth="1"/>
    <col min="12055" max="12056" width="9" style="36" customWidth="1"/>
    <col min="12057" max="12057" width="10" style="36" customWidth="1"/>
    <col min="12058" max="12058" width="8.5" style="36" customWidth="1"/>
    <col min="12059" max="12059" width="8" style="36" customWidth="1"/>
    <col min="12060" max="12060" width="8.875" style="36" customWidth="1"/>
    <col min="12061" max="12061" width="9.375" style="36" customWidth="1"/>
    <col min="12062" max="12288" width="9.375" style="36"/>
    <col min="12289" max="12289" width="10.125" style="36" customWidth="1"/>
    <col min="12290" max="12290" width="31.5" style="36" customWidth="1"/>
    <col min="12291" max="12291" width="10.5" style="36" customWidth="1"/>
    <col min="12292" max="12292" width="11.5" style="36" customWidth="1"/>
    <col min="12293" max="12293" width="10.625" style="36" customWidth="1"/>
    <col min="12294" max="12305" width="9.375" style="36" customWidth="1"/>
    <col min="12306" max="12306" width="9.125" style="36" customWidth="1"/>
    <col min="12307" max="12307" width="8.875" style="36" customWidth="1"/>
    <col min="12308" max="12308" width="9.125" style="36" customWidth="1"/>
    <col min="12309" max="12309" width="8.375" style="36" customWidth="1"/>
    <col min="12310" max="12310" width="9.375" style="36" customWidth="1"/>
    <col min="12311" max="12312" width="9" style="36" customWidth="1"/>
    <col min="12313" max="12313" width="10" style="36" customWidth="1"/>
    <col min="12314" max="12314" width="8.5" style="36" customWidth="1"/>
    <col min="12315" max="12315" width="8" style="36" customWidth="1"/>
    <col min="12316" max="12316" width="8.875" style="36" customWidth="1"/>
    <col min="12317" max="12317" width="9.375" style="36" customWidth="1"/>
    <col min="12318" max="12544" width="9.375" style="36"/>
    <col min="12545" max="12545" width="10.125" style="36" customWidth="1"/>
    <col min="12546" max="12546" width="31.5" style="36" customWidth="1"/>
    <col min="12547" max="12547" width="10.5" style="36" customWidth="1"/>
    <col min="12548" max="12548" width="11.5" style="36" customWidth="1"/>
    <col min="12549" max="12549" width="10.625" style="36" customWidth="1"/>
    <col min="12550" max="12561" width="9.375" style="36" customWidth="1"/>
    <col min="12562" max="12562" width="9.125" style="36" customWidth="1"/>
    <col min="12563" max="12563" width="8.875" style="36" customWidth="1"/>
    <col min="12564" max="12564" width="9.125" style="36" customWidth="1"/>
    <col min="12565" max="12565" width="8.375" style="36" customWidth="1"/>
    <col min="12566" max="12566" width="9.375" style="36" customWidth="1"/>
    <col min="12567" max="12568" width="9" style="36" customWidth="1"/>
    <col min="12569" max="12569" width="10" style="36" customWidth="1"/>
    <col min="12570" max="12570" width="8.5" style="36" customWidth="1"/>
    <col min="12571" max="12571" width="8" style="36" customWidth="1"/>
    <col min="12572" max="12572" width="8.875" style="36" customWidth="1"/>
    <col min="12573" max="12573" width="9.375" style="36" customWidth="1"/>
    <col min="12574" max="12800" width="9.375" style="36"/>
    <col min="12801" max="12801" width="10.125" style="36" customWidth="1"/>
    <col min="12802" max="12802" width="31.5" style="36" customWidth="1"/>
    <col min="12803" max="12803" width="10.5" style="36" customWidth="1"/>
    <col min="12804" max="12804" width="11.5" style="36" customWidth="1"/>
    <col min="12805" max="12805" width="10.625" style="36" customWidth="1"/>
    <col min="12806" max="12817" width="9.375" style="36" customWidth="1"/>
    <col min="12818" max="12818" width="9.125" style="36" customWidth="1"/>
    <col min="12819" max="12819" width="8.875" style="36" customWidth="1"/>
    <col min="12820" max="12820" width="9.125" style="36" customWidth="1"/>
    <col min="12821" max="12821" width="8.375" style="36" customWidth="1"/>
    <col min="12822" max="12822" width="9.375" style="36" customWidth="1"/>
    <col min="12823" max="12824" width="9" style="36" customWidth="1"/>
    <col min="12825" max="12825" width="10" style="36" customWidth="1"/>
    <col min="12826" max="12826" width="8.5" style="36" customWidth="1"/>
    <col min="12827" max="12827" width="8" style="36" customWidth="1"/>
    <col min="12828" max="12828" width="8.875" style="36" customWidth="1"/>
    <col min="12829" max="12829" width="9.375" style="36" customWidth="1"/>
    <col min="12830" max="13056" width="9.375" style="36"/>
    <col min="13057" max="13057" width="10.125" style="36" customWidth="1"/>
    <col min="13058" max="13058" width="31.5" style="36" customWidth="1"/>
    <col min="13059" max="13059" width="10.5" style="36" customWidth="1"/>
    <col min="13060" max="13060" width="11.5" style="36" customWidth="1"/>
    <col min="13061" max="13061" width="10.625" style="36" customWidth="1"/>
    <col min="13062" max="13073" width="9.375" style="36" customWidth="1"/>
    <col min="13074" max="13074" width="9.125" style="36" customWidth="1"/>
    <col min="13075" max="13075" width="8.875" style="36" customWidth="1"/>
    <col min="13076" max="13076" width="9.125" style="36" customWidth="1"/>
    <col min="13077" max="13077" width="8.375" style="36" customWidth="1"/>
    <col min="13078" max="13078" width="9.375" style="36" customWidth="1"/>
    <col min="13079" max="13080" width="9" style="36" customWidth="1"/>
    <col min="13081" max="13081" width="10" style="36" customWidth="1"/>
    <col min="13082" max="13082" width="8.5" style="36" customWidth="1"/>
    <col min="13083" max="13083" width="8" style="36" customWidth="1"/>
    <col min="13084" max="13084" width="8.875" style="36" customWidth="1"/>
    <col min="13085" max="13085" width="9.375" style="36" customWidth="1"/>
    <col min="13086" max="13312" width="9.375" style="36"/>
    <col min="13313" max="13313" width="10.125" style="36" customWidth="1"/>
    <col min="13314" max="13314" width="31.5" style="36" customWidth="1"/>
    <col min="13315" max="13315" width="10.5" style="36" customWidth="1"/>
    <col min="13316" max="13316" width="11.5" style="36" customWidth="1"/>
    <col min="13317" max="13317" width="10.625" style="36" customWidth="1"/>
    <col min="13318" max="13329" width="9.375" style="36" customWidth="1"/>
    <col min="13330" max="13330" width="9.125" style="36" customWidth="1"/>
    <col min="13331" max="13331" width="8.875" style="36" customWidth="1"/>
    <col min="13332" max="13332" width="9.125" style="36" customWidth="1"/>
    <col min="13333" max="13333" width="8.375" style="36" customWidth="1"/>
    <col min="13334" max="13334" width="9.375" style="36" customWidth="1"/>
    <col min="13335" max="13336" width="9" style="36" customWidth="1"/>
    <col min="13337" max="13337" width="10" style="36" customWidth="1"/>
    <col min="13338" max="13338" width="8.5" style="36" customWidth="1"/>
    <col min="13339" max="13339" width="8" style="36" customWidth="1"/>
    <col min="13340" max="13340" width="8.875" style="36" customWidth="1"/>
    <col min="13341" max="13341" width="9.375" style="36" customWidth="1"/>
    <col min="13342" max="13568" width="9.375" style="36"/>
    <col min="13569" max="13569" width="10.125" style="36" customWidth="1"/>
    <col min="13570" max="13570" width="31.5" style="36" customWidth="1"/>
    <col min="13571" max="13571" width="10.5" style="36" customWidth="1"/>
    <col min="13572" max="13572" width="11.5" style="36" customWidth="1"/>
    <col min="13573" max="13573" width="10.625" style="36" customWidth="1"/>
    <col min="13574" max="13585" width="9.375" style="36" customWidth="1"/>
    <col min="13586" max="13586" width="9.125" style="36" customWidth="1"/>
    <col min="13587" max="13587" width="8.875" style="36" customWidth="1"/>
    <col min="13588" max="13588" width="9.125" style="36" customWidth="1"/>
    <col min="13589" max="13589" width="8.375" style="36" customWidth="1"/>
    <col min="13590" max="13590" width="9.375" style="36" customWidth="1"/>
    <col min="13591" max="13592" width="9" style="36" customWidth="1"/>
    <col min="13593" max="13593" width="10" style="36" customWidth="1"/>
    <col min="13594" max="13594" width="8.5" style="36" customWidth="1"/>
    <col min="13595" max="13595" width="8" style="36" customWidth="1"/>
    <col min="13596" max="13596" width="8.875" style="36" customWidth="1"/>
    <col min="13597" max="13597" width="9.375" style="36" customWidth="1"/>
    <col min="13598" max="13824" width="9.375" style="36"/>
    <col min="13825" max="13825" width="10.125" style="36" customWidth="1"/>
    <col min="13826" max="13826" width="31.5" style="36" customWidth="1"/>
    <col min="13827" max="13827" width="10.5" style="36" customWidth="1"/>
    <col min="13828" max="13828" width="11.5" style="36" customWidth="1"/>
    <col min="13829" max="13829" width="10.625" style="36" customWidth="1"/>
    <col min="13830" max="13841" width="9.375" style="36" customWidth="1"/>
    <col min="13842" max="13842" width="9.125" style="36" customWidth="1"/>
    <col min="13843" max="13843" width="8.875" style="36" customWidth="1"/>
    <col min="13844" max="13844" width="9.125" style="36" customWidth="1"/>
    <col min="13845" max="13845" width="8.375" style="36" customWidth="1"/>
    <col min="13846" max="13846" width="9.375" style="36" customWidth="1"/>
    <col min="13847" max="13848" width="9" style="36" customWidth="1"/>
    <col min="13849" max="13849" width="10" style="36" customWidth="1"/>
    <col min="13850" max="13850" width="8.5" style="36" customWidth="1"/>
    <col min="13851" max="13851" width="8" style="36" customWidth="1"/>
    <col min="13852" max="13852" width="8.875" style="36" customWidth="1"/>
    <col min="13853" max="13853" width="9.375" style="36" customWidth="1"/>
    <col min="13854" max="14080" width="9.375" style="36"/>
    <col min="14081" max="14081" width="10.125" style="36" customWidth="1"/>
    <col min="14082" max="14082" width="31.5" style="36" customWidth="1"/>
    <col min="14083" max="14083" width="10.5" style="36" customWidth="1"/>
    <col min="14084" max="14084" width="11.5" style="36" customWidth="1"/>
    <col min="14085" max="14085" width="10.625" style="36" customWidth="1"/>
    <col min="14086" max="14097" width="9.375" style="36" customWidth="1"/>
    <col min="14098" max="14098" width="9.125" style="36" customWidth="1"/>
    <col min="14099" max="14099" width="8.875" style="36" customWidth="1"/>
    <col min="14100" max="14100" width="9.125" style="36" customWidth="1"/>
    <col min="14101" max="14101" width="8.375" style="36" customWidth="1"/>
    <col min="14102" max="14102" width="9.375" style="36" customWidth="1"/>
    <col min="14103" max="14104" width="9" style="36" customWidth="1"/>
    <col min="14105" max="14105" width="10" style="36" customWidth="1"/>
    <col min="14106" max="14106" width="8.5" style="36" customWidth="1"/>
    <col min="14107" max="14107" width="8" style="36" customWidth="1"/>
    <col min="14108" max="14108" width="8.875" style="36" customWidth="1"/>
    <col min="14109" max="14109" width="9.375" style="36" customWidth="1"/>
    <col min="14110" max="14336" width="9.375" style="36"/>
    <col min="14337" max="14337" width="10.125" style="36" customWidth="1"/>
    <col min="14338" max="14338" width="31.5" style="36" customWidth="1"/>
    <col min="14339" max="14339" width="10.5" style="36" customWidth="1"/>
    <col min="14340" max="14340" width="11.5" style="36" customWidth="1"/>
    <col min="14341" max="14341" width="10.625" style="36" customWidth="1"/>
    <col min="14342" max="14353" width="9.375" style="36" customWidth="1"/>
    <col min="14354" max="14354" width="9.125" style="36" customWidth="1"/>
    <col min="14355" max="14355" width="8.875" style="36" customWidth="1"/>
    <col min="14356" max="14356" width="9.125" style="36" customWidth="1"/>
    <col min="14357" max="14357" width="8.375" style="36" customWidth="1"/>
    <col min="14358" max="14358" width="9.375" style="36" customWidth="1"/>
    <col min="14359" max="14360" width="9" style="36" customWidth="1"/>
    <col min="14361" max="14361" width="10" style="36" customWidth="1"/>
    <col min="14362" max="14362" width="8.5" style="36" customWidth="1"/>
    <col min="14363" max="14363" width="8" style="36" customWidth="1"/>
    <col min="14364" max="14364" width="8.875" style="36" customWidth="1"/>
    <col min="14365" max="14365" width="9.375" style="36" customWidth="1"/>
    <col min="14366" max="14592" width="9.375" style="36"/>
    <col min="14593" max="14593" width="10.125" style="36" customWidth="1"/>
    <col min="14594" max="14594" width="31.5" style="36" customWidth="1"/>
    <col min="14595" max="14595" width="10.5" style="36" customWidth="1"/>
    <col min="14596" max="14596" width="11.5" style="36" customWidth="1"/>
    <col min="14597" max="14597" width="10.625" style="36" customWidth="1"/>
    <col min="14598" max="14609" width="9.375" style="36" customWidth="1"/>
    <col min="14610" max="14610" width="9.125" style="36" customWidth="1"/>
    <col min="14611" max="14611" width="8.875" style="36" customWidth="1"/>
    <col min="14612" max="14612" width="9.125" style="36" customWidth="1"/>
    <col min="14613" max="14613" width="8.375" style="36" customWidth="1"/>
    <col min="14614" max="14614" width="9.375" style="36" customWidth="1"/>
    <col min="14615" max="14616" width="9" style="36" customWidth="1"/>
    <col min="14617" max="14617" width="10" style="36" customWidth="1"/>
    <col min="14618" max="14618" width="8.5" style="36" customWidth="1"/>
    <col min="14619" max="14619" width="8" style="36" customWidth="1"/>
    <col min="14620" max="14620" width="8.875" style="36" customWidth="1"/>
    <col min="14621" max="14621" width="9.375" style="36" customWidth="1"/>
    <col min="14622" max="14848" width="9.375" style="36"/>
    <col min="14849" max="14849" width="10.125" style="36" customWidth="1"/>
    <col min="14850" max="14850" width="31.5" style="36" customWidth="1"/>
    <col min="14851" max="14851" width="10.5" style="36" customWidth="1"/>
    <col min="14852" max="14852" width="11.5" style="36" customWidth="1"/>
    <col min="14853" max="14853" width="10.625" style="36" customWidth="1"/>
    <col min="14854" max="14865" width="9.375" style="36" customWidth="1"/>
    <col min="14866" max="14866" width="9.125" style="36" customWidth="1"/>
    <col min="14867" max="14867" width="8.875" style="36" customWidth="1"/>
    <col min="14868" max="14868" width="9.125" style="36" customWidth="1"/>
    <col min="14869" max="14869" width="8.375" style="36" customWidth="1"/>
    <col min="14870" max="14870" width="9.375" style="36" customWidth="1"/>
    <col min="14871" max="14872" width="9" style="36" customWidth="1"/>
    <col min="14873" max="14873" width="10" style="36" customWidth="1"/>
    <col min="14874" max="14874" width="8.5" style="36" customWidth="1"/>
    <col min="14875" max="14875" width="8" style="36" customWidth="1"/>
    <col min="14876" max="14876" width="8.875" style="36" customWidth="1"/>
    <col min="14877" max="14877" width="9.375" style="36" customWidth="1"/>
    <col min="14878" max="15104" width="9.375" style="36"/>
    <col min="15105" max="15105" width="10.125" style="36" customWidth="1"/>
    <col min="15106" max="15106" width="31.5" style="36" customWidth="1"/>
    <col min="15107" max="15107" width="10.5" style="36" customWidth="1"/>
    <col min="15108" max="15108" width="11.5" style="36" customWidth="1"/>
    <col min="15109" max="15109" width="10.625" style="36" customWidth="1"/>
    <col min="15110" max="15121" width="9.375" style="36" customWidth="1"/>
    <col min="15122" max="15122" width="9.125" style="36" customWidth="1"/>
    <col min="15123" max="15123" width="8.875" style="36" customWidth="1"/>
    <col min="15124" max="15124" width="9.125" style="36" customWidth="1"/>
    <col min="15125" max="15125" width="8.375" style="36" customWidth="1"/>
    <col min="15126" max="15126" width="9.375" style="36" customWidth="1"/>
    <col min="15127" max="15128" width="9" style="36" customWidth="1"/>
    <col min="15129" max="15129" width="10" style="36" customWidth="1"/>
    <col min="15130" max="15130" width="8.5" style="36" customWidth="1"/>
    <col min="15131" max="15131" width="8" style="36" customWidth="1"/>
    <col min="15132" max="15132" width="8.875" style="36" customWidth="1"/>
    <col min="15133" max="15133" width="9.375" style="36" customWidth="1"/>
    <col min="15134" max="15360" width="9.375" style="36"/>
    <col min="15361" max="15361" width="10.125" style="36" customWidth="1"/>
    <col min="15362" max="15362" width="31.5" style="36" customWidth="1"/>
    <col min="15363" max="15363" width="10.5" style="36" customWidth="1"/>
    <col min="15364" max="15364" width="11.5" style="36" customWidth="1"/>
    <col min="15365" max="15365" width="10.625" style="36" customWidth="1"/>
    <col min="15366" max="15377" width="9.375" style="36" customWidth="1"/>
    <col min="15378" max="15378" width="9.125" style="36" customWidth="1"/>
    <col min="15379" max="15379" width="8.875" style="36" customWidth="1"/>
    <col min="15380" max="15380" width="9.125" style="36" customWidth="1"/>
    <col min="15381" max="15381" width="8.375" style="36" customWidth="1"/>
    <col min="15382" max="15382" width="9.375" style="36" customWidth="1"/>
    <col min="15383" max="15384" width="9" style="36" customWidth="1"/>
    <col min="15385" max="15385" width="10" style="36" customWidth="1"/>
    <col min="15386" max="15386" width="8.5" style="36" customWidth="1"/>
    <col min="15387" max="15387" width="8" style="36" customWidth="1"/>
    <col min="15388" max="15388" width="8.875" style="36" customWidth="1"/>
    <col min="15389" max="15389" width="9.375" style="36" customWidth="1"/>
    <col min="15390" max="15616" width="9.375" style="36"/>
    <col min="15617" max="15617" width="10.125" style="36" customWidth="1"/>
    <col min="15618" max="15618" width="31.5" style="36" customWidth="1"/>
    <col min="15619" max="15619" width="10.5" style="36" customWidth="1"/>
    <col min="15620" max="15620" width="11.5" style="36" customWidth="1"/>
    <col min="15621" max="15621" width="10.625" style="36" customWidth="1"/>
    <col min="15622" max="15633" width="9.375" style="36" customWidth="1"/>
    <col min="15634" max="15634" width="9.125" style="36" customWidth="1"/>
    <col min="15635" max="15635" width="8.875" style="36" customWidth="1"/>
    <col min="15636" max="15636" width="9.125" style="36" customWidth="1"/>
    <col min="15637" max="15637" width="8.375" style="36" customWidth="1"/>
    <col min="15638" max="15638" width="9.375" style="36" customWidth="1"/>
    <col min="15639" max="15640" width="9" style="36" customWidth="1"/>
    <col min="15641" max="15641" width="10" style="36" customWidth="1"/>
    <col min="15642" max="15642" width="8.5" style="36" customWidth="1"/>
    <col min="15643" max="15643" width="8" style="36" customWidth="1"/>
    <col min="15644" max="15644" width="8.875" style="36" customWidth="1"/>
    <col min="15645" max="15645" width="9.375" style="36" customWidth="1"/>
    <col min="15646" max="15872" width="9.375" style="36"/>
    <col min="15873" max="15873" width="10.125" style="36" customWidth="1"/>
    <col min="15874" max="15874" width="31.5" style="36" customWidth="1"/>
    <col min="15875" max="15875" width="10.5" style="36" customWidth="1"/>
    <col min="15876" max="15876" width="11.5" style="36" customWidth="1"/>
    <col min="15877" max="15877" width="10.625" style="36" customWidth="1"/>
    <col min="15878" max="15889" width="9.375" style="36" customWidth="1"/>
    <col min="15890" max="15890" width="9.125" style="36" customWidth="1"/>
    <col min="15891" max="15891" width="8.875" style="36" customWidth="1"/>
    <col min="15892" max="15892" width="9.125" style="36" customWidth="1"/>
    <col min="15893" max="15893" width="8.375" style="36" customWidth="1"/>
    <col min="15894" max="15894" width="9.375" style="36" customWidth="1"/>
    <col min="15895" max="15896" width="9" style="36" customWidth="1"/>
    <col min="15897" max="15897" width="10" style="36" customWidth="1"/>
    <col min="15898" max="15898" width="8.5" style="36" customWidth="1"/>
    <col min="15899" max="15899" width="8" style="36" customWidth="1"/>
    <col min="15900" max="15900" width="8.875" style="36" customWidth="1"/>
    <col min="15901" max="15901" width="9.375" style="36" customWidth="1"/>
    <col min="15902" max="16128" width="9.375" style="36"/>
    <col min="16129" max="16129" width="10.125" style="36" customWidth="1"/>
    <col min="16130" max="16130" width="31.5" style="36" customWidth="1"/>
    <col min="16131" max="16131" width="10.5" style="36" customWidth="1"/>
    <col min="16132" max="16132" width="11.5" style="36" customWidth="1"/>
    <col min="16133" max="16133" width="10.625" style="36" customWidth="1"/>
    <col min="16134" max="16145" width="9.375" style="36" customWidth="1"/>
    <col min="16146" max="16146" width="9.125" style="36" customWidth="1"/>
    <col min="16147" max="16147" width="8.875" style="36" customWidth="1"/>
    <col min="16148" max="16148" width="9.125" style="36" customWidth="1"/>
    <col min="16149" max="16149" width="8.375" style="36" customWidth="1"/>
    <col min="16150" max="16150" width="9.375" style="36" customWidth="1"/>
    <col min="16151" max="16152" width="9" style="36" customWidth="1"/>
    <col min="16153" max="16153" width="10" style="36" customWidth="1"/>
    <col min="16154" max="16154" width="8.5" style="36" customWidth="1"/>
    <col min="16155" max="16155" width="8" style="36" customWidth="1"/>
    <col min="16156" max="16156" width="8.875" style="36" customWidth="1"/>
    <col min="16157" max="16157" width="9.375" style="36" customWidth="1"/>
    <col min="16158" max="16384" width="9.375" style="36"/>
  </cols>
  <sheetData>
    <row r="1" spans="1:29" x14ac:dyDescent="0.7">
      <c r="A1" s="267" t="s">
        <v>254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</row>
    <row r="2" spans="1:29" x14ac:dyDescent="0.7">
      <c r="A2" s="270" t="s">
        <v>236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</row>
    <row r="3" spans="1:29" x14ac:dyDescent="0.7">
      <c r="A3" s="117"/>
      <c r="B3" s="117"/>
      <c r="C3" s="117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29" ht="27.75" customHeight="1" x14ac:dyDescent="0.7">
      <c r="A4" s="265" t="s">
        <v>29</v>
      </c>
      <c r="B4" s="265" t="s">
        <v>0</v>
      </c>
      <c r="C4" s="263" t="s">
        <v>218</v>
      </c>
      <c r="D4" s="274" t="s">
        <v>30</v>
      </c>
      <c r="E4" s="274"/>
      <c r="F4" s="275" t="s">
        <v>31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7"/>
      <c r="R4" s="262" t="s">
        <v>31</v>
      </c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</row>
    <row r="5" spans="1:29" ht="42" customHeight="1" x14ac:dyDescent="0.7">
      <c r="A5" s="272"/>
      <c r="B5" s="272"/>
      <c r="C5" s="273"/>
      <c r="D5" s="263" t="s">
        <v>33</v>
      </c>
      <c r="E5" s="265" t="s">
        <v>34</v>
      </c>
      <c r="F5" s="262" t="s">
        <v>1</v>
      </c>
      <c r="G5" s="262"/>
      <c r="H5" s="262"/>
      <c r="I5" s="262" t="s">
        <v>2</v>
      </c>
      <c r="J5" s="262"/>
      <c r="K5" s="262"/>
      <c r="L5" s="262" t="s">
        <v>3</v>
      </c>
      <c r="M5" s="262"/>
      <c r="N5" s="262"/>
      <c r="O5" s="262" t="s">
        <v>32</v>
      </c>
      <c r="P5" s="262"/>
      <c r="Q5" s="262"/>
      <c r="R5" s="262" t="s">
        <v>4</v>
      </c>
      <c r="S5" s="262"/>
      <c r="T5" s="262"/>
      <c r="U5" s="262" t="s">
        <v>5</v>
      </c>
      <c r="V5" s="262"/>
      <c r="W5" s="262"/>
      <c r="X5" s="262" t="s">
        <v>6</v>
      </c>
      <c r="Y5" s="262"/>
      <c r="Z5" s="262"/>
      <c r="AA5" s="262" t="s">
        <v>7</v>
      </c>
      <c r="AB5" s="262"/>
      <c r="AC5" s="262"/>
    </row>
    <row r="6" spans="1:29" x14ac:dyDescent="0.7">
      <c r="A6" s="266"/>
      <c r="B6" s="266"/>
      <c r="C6" s="264"/>
      <c r="D6" s="264"/>
      <c r="E6" s="266"/>
      <c r="F6" s="119" t="s">
        <v>8</v>
      </c>
      <c r="G6" s="119" t="s">
        <v>9</v>
      </c>
      <c r="H6" s="119" t="s">
        <v>10</v>
      </c>
      <c r="I6" s="119" t="s">
        <v>8</v>
      </c>
      <c r="J6" s="119" t="s">
        <v>9</v>
      </c>
      <c r="K6" s="119" t="s">
        <v>10</v>
      </c>
      <c r="L6" s="119" t="s">
        <v>8</v>
      </c>
      <c r="M6" s="119" t="s">
        <v>9</v>
      </c>
      <c r="N6" s="119" t="s">
        <v>10</v>
      </c>
      <c r="O6" s="119" t="s">
        <v>8</v>
      </c>
      <c r="P6" s="119" t="s">
        <v>9</v>
      </c>
      <c r="Q6" s="119" t="s">
        <v>10</v>
      </c>
      <c r="R6" s="119" t="s">
        <v>8</v>
      </c>
      <c r="S6" s="119" t="s">
        <v>9</v>
      </c>
      <c r="T6" s="119" t="s">
        <v>10</v>
      </c>
      <c r="U6" s="119" t="s">
        <v>8</v>
      </c>
      <c r="V6" s="119" t="s">
        <v>9</v>
      </c>
      <c r="W6" s="119" t="s">
        <v>10</v>
      </c>
      <c r="X6" s="119" t="s">
        <v>8</v>
      </c>
      <c r="Y6" s="119" t="s">
        <v>9</v>
      </c>
      <c r="Z6" s="119" t="s">
        <v>10</v>
      </c>
      <c r="AA6" s="119" t="s">
        <v>8</v>
      </c>
      <c r="AB6" s="119" t="s">
        <v>9</v>
      </c>
      <c r="AC6" s="119" t="s">
        <v>10</v>
      </c>
    </row>
    <row r="7" spans="1:29" x14ac:dyDescent="0.7">
      <c r="A7" s="120">
        <v>1</v>
      </c>
      <c r="B7" s="127" t="s">
        <v>35</v>
      </c>
      <c r="C7" s="121"/>
      <c r="D7" s="121"/>
      <c r="E7" s="120" t="s">
        <v>232</v>
      </c>
      <c r="F7" s="126">
        <v>41</v>
      </c>
      <c r="G7" s="126">
        <v>54</v>
      </c>
      <c r="H7" s="126">
        <f>G7+F7</f>
        <v>95</v>
      </c>
      <c r="I7" s="126">
        <v>69</v>
      </c>
      <c r="J7" s="126">
        <v>48</v>
      </c>
      <c r="K7" s="126">
        <f>J7+I7</f>
        <v>117</v>
      </c>
      <c r="L7" s="126">
        <v>56</v>
      </c>
      <c r="M7" s="126">
        <v>35</v>
      </c>
      <c r="N7" s="126">
        <f>M7+L7</f>
        <v>91</v>
      </c>
      <c r="O7" s="126">
        <f>L7+I7+F7</f>
        <v>166</v>
      </c>
      <c r="P7" s="126">
        <f>M7+J7+G7</f>
        <v>137</v>
      </c>
      <c r="Q7" s="126">
        <f>P7+O7</f>
        <v>303</v>
      </c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</row>
    <row r="8" spans="1:29" x14ac:dyDescent="0.7">
      <c r="A8" s="122">
        <v>2</v>
      </c>
      <c r="B8" s="127" t="s">
        <v>234</v>
      </c>
      <c r="C8" s="46"/>
      <c r="D8" s="46"/>
      <c r="E8" s="122" t="s">
        <v>232</v>
      </c>
      <c r="F8" s="126">
        <v>29</v>
      </c>
      <c r="G8" s="126">
        <v>36</v>
      </c>
      <c r="H8" s="126">
        <f t="shared" ref="H8:H12" si="0">G8+F8</f>
        <v>65</v>
      </c>
      <c r="I8" s="126">
        <v>15</v>
      </c>
      <c r="J8" s="126">
        <v>32</v>
      </c>
      <c r="K8" s="126">
        <f t="shared" ref="K8:K12" si="1">J8+I8</f>
        <v>47</v>
      </c>
      <c r="L8" s="126">
        <v>20</v>
      </c>
      <c r="M8" s="126">
        <v>28</v>
      </c>
      <c r="N8" s="126">
        <f t="shared" ref="N8:N12" si="2">M8+L8</f>
        <v>48</v>
      </c>
      <c r="O8" s="126">
        <f t="shared" ref="O8:O12" si="3">L8+I8+F8</f>
        <v>64</v>
      </c>
      <c r="P8" s="126">
        <f t="shared" ref="P8:P12" si="4">M8+J8+G8</f>
        <v>96</v>
      </c>
      <c r="Q8" s="126">
        <f t="shared" ref="Q8:Q12" si="5">P8+O8</f>
        <v>160</v>
      </c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x14ac:dyDescent="0.7">
      <c r="A9" s="122">
        <v>3</v>
      </c>
      <c r="B9" s="127" t="s">
        <v>37</v>
      </c>
      <c r="C9" s="46"/>
      <c r="D9" s="46"/>
      <c r="E9" s="122" t="s">
        <v>232</v>
      </c>
      <c r="F9" s="126">
        <v>22</v>
      </c>
      <c r="G9" s="126">
        <v>21</v>
      </c>
      <c r="H9" s="126">
        <f t="shared" si="0"/>
        <v>43</v>
      </c>
      <c r="I9" s="126">
        <v>17</v>
      </c>
      <c r="J9" s="126">
        <v>23</v>
      </c>
      <c r="K9" s="126">
        <f t="shared" si="1"/>
        <v>40</v>
      </c>
      <c r="L9" s="126">
        <v>28</v>
      </c>
      <c r="M9" s="126">
        <v>11</v>
      </c>
      <c r="N9" s="126">
        <f t="shared" si="2"/>
        <v>39</v>
      </c>
      <c r="O9" s="126">
        <f t="shared" si="3"/>
        <v>67</v>
      </c>
      <c r="P9" s="126">
        <f t="shared" si="4"/>
        <v>55</v>
      </c>
      <c r="Q9" s="126">
        <f t="shared" si="5"/>
        <v>122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s="190" customFormat="1" x14ac:dyDescent="0.7">
      <c r="A10" s="122">
        <v>4</v>
      </c>
      <c r="B10" s="127" t="s">
        <v>235</v>
      </c>
      <c r="C10" s="46"/>
      <c r="D10" s="46"/>
      <c r="E10" s="122"/>
      <c r="F10" s="126">
        <v>8</v>
      </c>
      <c r="G10" s="126">
        <v>4</v>
      </c>
      <c r="H10" s="126">
        <f t="shared" si="0"/>
        <v>12</v>
      </c>
      <c r="I10" s="126">
        <v>6</v>
      </c>
      <c r="J10" s="126">
        <v>8</v>
      </c>
      <c r="K10" s="126">
        <f t="shared" si="1"/>
        <v>14</v>
      </c>
      <c r="L10" s="126">
        <v>4</v>
      </c>
      <c r="M10" s="126">
        <v>6</v>
      </c>
      <c r="N10" s="126">
        <f t="shared" si="2"/>
        <v>10</v>
      </c>
      <c r="O10" s="126">
        <f t="shared" si="3"/>
        <v>18</v>
      </c>
      <c r="P10" s="126">
        <f t="shared" si="4"/>
        <v>18</v>
      </c>
      <c r="Q10" s="126">
        <f t="shared" si="5"/>
        <v>36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s="190" customFormat="1" x14ac:dyDescent="0.7">
      <c r="A11" s="122">
        <v>5</v>
      </c>
      <c r="B11" s="127" t="s">
        <v>40</v>
      </c>
      <c r="C11" s="46"/>
      <c r="D11" s="46"/>
      <c r="E11" s="122"/>
      <c r="F11" s="126">
        <v>25</v>
      </c>
      <c r="G11" s="126">
        <v>26</v>
      </c>
      <c r="H11" s="126">
        <f t="shared" si="0"/>
        <v>51</v>
      </c>
      <c r="I11" s="126">
        <v>20</v>
      </c>
      <c r="J11" s="126">
        <v>16</v>
      </c>
      <c r="K11" s="126">
        <f t="shared" si="1"/>
        <v>36</v>
      </c>
      <c r="L11" s="126">
        <v>23</v>
      </c>
      <c r="M11" s="126">
        <v>12</v>
      </c>
      <c r="N11" s="126">
        <f t="shared" si="2"/>
        <v>35</v>
      </c>
      <c r="O11" s="126">
        <f t="shared" si="3"/>
        <v>68</v>
      </c>
      <c r="P11" s="126">
        <f t="shared" si="4"/>
        <v>54</v>
      </c>
      <c r="Q11" s="126">
        <f t="shared" si="5"/>
        <v>122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x14ac:dyDescent="0.7">
      <c r="A12" s="122">
        <v>6</v>
      </c>
      <c r="B12" s="46" t="s">
        <v>42</v>
      </c>
      <c r="C12" s="46"/>
      <c r="D12" s="46"/>
      <c r="E12" s="46"/>
      <c r="F12" s="46"/>
      <c r="G12" s="46"/>
      <c r="H12" s="126">
        <f t="shared" si="0"/>
        <v>0</v>
      </c>
      <c r="I12" s="46">
        <v>5</v>
      </c>
      <c r="J12" s="46">
        <v>2</v>
      </c>
      <c r="K12" s="126">
        <f t="shared" si="1"/>
        <v>7</v>
      </c>
      <c r="L12" s="46">
        <v>6</v>
      </c>
      <c r="M12" s="46">
        <v>4</v>
      </c>
      <c r="N12" s="126">
        <f t="shared" si="2"/>
        <v>10</v>
      </c>
      <c r="O12" s="126">
        <f t="shared" si="3"/>
        <v>11</v>
      </c>
      <c r="P12" s="126">
        <f t="shared" si="4"/>
        <v>6</v>
      </c>
      <c r="Q12" s="126">
        <f t="shared" si="5"/>
        <v>17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x14ac:dyDescent="0.7">
      <c r="A13" s="123"/>
      <c r="B13" s="124" t="s">
        <v>10</v>
      </c>
      <c r="C13" s="125"/>
      <c r="D13" s="125"/>
      <c r="E13" s="125"/>
      <c r="F13" s="189">
        <f t="shared" ref="F13:Q13" si="6">SUM(F7:F12)</f>
        <v>125</v>
      </c>
      <c r="G13" s="189">
        <f t="shared" si="6"/>
        <v>141</v>
      </c>
      <c r="H13" s="189">
        <f t="shared" si="6"/>
        <v>266</v>
      </c>
      <c r="I13" s="189">
        <f t="shared" si="6"/>
        <v>132</v>
      </c>
      <c r="J13" s="189">
        <f t="shared" si="6"/>
        <v>129</v>
      </c>
      <c r="K13" s="189">
        <f t="shared" si="6"/>
        <v>261</v>
      </c>
      <c r="L13" s="189">
        <f t="shared" si="6"/>
        <v>137</v>
      </c>
      <c r="M13" s="189">
        <f t="shared" si="6"/>
        <v>96</v>
      </c>
      <c r="N13" s="189">
        <f t="shared" si="6"/>
        <v>233</v>
      </c>
      <c r="O13" s="189">
        <f t="shared" si="6"/>
        <v>394</v>
      </c>
      <c r="P13" s="189">
        <f t="shared" si="6"/>
        <v>366</v>
      </c>
      <c r="Q13" s="189">
        <f t="shared" si="6"/>
        <v>760</v>
      </c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</row>
    <row r="15" spans="1:29" x14ac:dyDescent="0.7">
      <c r="B15" s="229">
        <v>44082</v>
      </c>
    </row>
    <row r="17" spans="2:2" x14ac:dyDescent="0.7">
      <c r="B17" s="190"/>
    </row>
  </sheetData>
  <mergeCells count="20">
    <mergeCell ref="A1:Q1"/>
    <mergeCell ref="R1:AC1"/>
    <mergeCell ref="A2:Q2"/>
    <mergeCell ref="R2:AC2"/>
    <mergeCell ref="A4:A6"/>
    <mergeCell ref="B4:B6"/>
    <mergeCell ref="C4:C6"/>
    <mergeCell ref="D4:E4"/>
    <mergeCell ref="F4:Q4"/>
    <mergeCell ref="R4:AC4"/>
    <mergeCell ref="R5:T5"/>
    <mergeCell ref="U5:W5"/>
    <mergeCell ref="X5:Z5"/>
    <mergeCell ref="AA5:AC5"/>
    <mergeCell ref="D5:D6"/>
    <mergeCell ref="E5:E6"/>
    <mergeCell ref="F5:H5"/>
    <mergeCell ref="I5:K5"/>
    <mergeCell ref="L5:N5"/>
    <mergeCell ref="O5:Q5"/>
  </mergeCells>
  <pageMargins left="0.27559055118110237" right="0" top="0.98425196850393704" bottom="0.98425196850393704" header="0" footer="0"/>
  <pageSetup paperSize="9" scale="92" orientation="landscape" horizontalDpi="360" verticalDpi="180" r:id="rId1"/>
  <headerFooter alignWithMargins="0">
    <oddHeader>&amp;F</oddHeader>
    <oddFooter>หน้า &amp;P</oddFooter>
  </headerFooter>
  <colBreaks count="1" manualBreakCount="1">
    <brk id="17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BQ159"/>
  <sheetViews>
    <sheetView zoomScaleNormal="100" zoomScaleSheetLayoutView="100" workbookViewId="0">
      <pane xSplit="2" ySplit="5" topLeftCell="AM6" activePane="bottomRight" state="frozen"/>
      <selection pane="topRight" activeCell="C1" sqref="C1"/>
      <selection pane="bottomLeft" activeCell="A6" sqref="A6"/>
      <selection pane="bottomRight" activeCell="BO9" sqref="BO9"/>
    </sheetView>
  </sheetViews>
  <sheetFormatPr defaultColWidth="9.375" defaultRowHeight="21" x14ac:dyDescent="0.6"/>
  <cols>
    <col min="1" max="1" width="8.5" style="131" customWidth="1"/>
    <col min="2" max="2" width="37.625" style="132" customWidth="1"/>
    <col min="3" max="3" width="7.375" style="30" customWidth="1"/>
    <col min="4" max="5" width="10.5" style="132" customWidth="1"/>
    <col min="6" max="6" width="13.375" style="132" customWidth="1"/>
    <col min="7" max="7" width="10.5" style="132" customWidth="1"/>
    <col min="8" max="34" width="5.875" style="132" customWidth="1"/>
    <col min="35" max="37" width="6.5" style="132" bestFit="1" customWidth="1"/>
    <col min="38" max="39" width="5.875" style="132" customWidth="1"/>
    <col min="40" max="40" width="6.625" style="132" customWidth="1"/>
    <col min="41" max="51" width="5.875" style="132" customWidth="1"/>
    <col min="52" max="52" width="6.625" style="132" customWidth="1"/>
    <col min="53" max="63" width="5.875" style="132" customWidth="1"/>
    <col min="64" max="64" width="6.625" style="132" customWidth="1"/>
    <col min="65" max="66" width="5.875" style="132" customWidth="1"/>
    <col min="67" max="67" width="6.625" style="132" customWidth="1"/>
    <col min="68" max="68" width="3.5" style="132" customWidth="1"/>
    <col min="69" max="16384" width="9.375" style="132"/>
  </cols>
  <sheetData>
    <row r="1" spans="1:69" x14ac:dyDescent="0.6">
      <c r="C1" s="132" t="s">
        <v>250</v>
      </c>
    </row>
    <row r="2" spans="1:69" x14ac:dyDescent="0.6">
      <c r="A2" s="134"/>
      <c r="B2" s="3"/>
      <c r="C2" s="3" t="s">
        <v>181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R2" s="3"/>
      <c r="AS2" s="3"/>
      <c r="AT2" s="3"/>
      <c r="AU2" s="3"/>
      <c r="AV2" s="3"/>
      <c r="AW2" s="3"/>
      <c r="AX2" s="3"/>
      <c r="AY2" s="3"/>
      <c r="AZ2" s="3"/>
      <c r="BA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9" ht="21.75" customHeight="1" x14ac:dyDescent="0.6">
      <c r="A3" s="231" t="s">
        <v>29</v>
      </c>
      <c r="B3" s="231" t="s">
        <v>0</v>
      </c>
      <c r="C3" s="278" t="s">
        <v>59</v>
      </c>
      <c r="D3" s="279"/>
      <c r="E3" s="128"/>
      <c r="F3" s="278" t="s">
        <v>30</v>
      </c>
      <c r="G3" s="280"/>
      <c r="H3" s="233" t="s">
        <v>18</v>
      </c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5"/>
      <c r="BP3" s="4"/>
    </row>
    <row r="4" spans="1:69" x14ac:dyDescent="0.6">
      <c r="A4" s="243"/>
      <c r="B4" s="243"/>
      <c r="C4" s="281" t="s">
        <v>60</v>
      </c>
      <c r="D4" s="283" t="s">
        <v>61</v>
      </c>
      <c r="E4" s="231" t="s">
        <v>168</v>
      </c>
      <c r="F4" s="130" t="s">
        <v>147</v>
      </c>
      <c r="G4" s="231" t="s">
        <v>34</v>
      </c>
      <c r="H4" s="284" t="s">
        <v>182</v>
      </c>
      <c r="I4" s="285"/>
      <c r="J4" s="286"/>
      <c r="K4" s="284" t="s">
        <v>183</v>
      </c>
      <c r="L4" s="285"/>
      <c r="M4" s="286"/>
      <c r="N4" s="284" t="s">
        <v>184</v>
      </c>
      <c r="O4" s="285"/>
      <c r="P4" s="286"/>
      <c r="Q4" s="284" t="s">
        <v>185</v>
      </c>
      <c r="R4" s="285"/>
      <c r="S4" s="286"/>
      <c r="T4" s="284" t="s">
        <v>11</v>
      </c>
      <c r="U4" s="285"/>
      <c r="V4" s="286"/>
      <c r="W4" s="284" t="s">
        <v>12</v>
      </c>
      <c r="X4" s="285"/>
      <c r="Y4" s="286"/>
      <c r="Z4" s="284" t="s">
        <v>13</v>
      </c>
      <c r="AA4" s="285"/>
      <c r="AB4" s="286"/>
      <c r="AC4" s="284" t="s">
        <v>14</v>
      </c>
      <c r="AD4" s="285"/>
      <c r="AE4" s="286"/>
      <c r="AF4" s="284" t="s">
        <v>15</v>
      </c>
      <c r="AG4" s="285"/>
      <c r="AH4" s="286"/>
      <c r="AI4" s="284" t="s">
        <v>16</v>
      </c>
      <c r="AJ4" s="285"/>
      <c r="AK4" s="286"/>
      <c r="AL4" s="290" t="s">
        <v>186</v>
      </c>
      <c r="AM4" s="291"/>
      <c r="AN4" s="292"/>
      <c r="AO4" s="233" t="s">
        <v>1</v>
      </c>
      <c r="AP4" s="234"/>
      <c r="AQ4" s="235"/>
      <c r="AR4" s="233" t="s">
        <v>2</v>
      </c>
      <c r="AS4" s="234"/>
      <c r="AT4" s="235"/>
      <c r="AU4" s="233" t="s">
        <v>3</v>
      </c>
      <c r="AV4" s="234"/>
      <c r="AW4" s="235"/>
      <c r="AX4" s="287" t="s">
        <v>241</v>
      </c>
      <c r="AY4" s="288"/>
      <c r="AZ4" s="289"/>
      <c r="BA4" s="233" t="s">
        <v>4</v>
      </c>
      <c r="BB4" s="234"/>
      <c r="BC4" s="235"/>
      <c r="BD4" s="233" t="s">
        <v>5</v>
      </c>
      <c r="BE4" s="234"/>
      <c r="BF4" s="235"/>
      <c r="BG4" s="233" t="s">
        <v>6</v>
      </c>
      <c r="BH4" s="234"/>
      <c r="BI4" s="235"/>
      <c r="BJ4" s="287" t="s">
        <v>242</v>
      </c>
      <c r="BK4" s="288"/>
      <c r="BL4" s="289"/>
      <c r="BM4" s="233" t="s">
        <v>17</v>
      </c>
      <c r="BN4" s="234"/>
      <c r="BO4" s="235"/>
      <c r="BP4" s="4"/>
      <c r="BQ4" s="6"/>
    </row>
    <row r="5" spans="1:69" x14ac:dyDescent="0.6">
      <c r="A5" s="232"/>
      <c r="B5" s="232"/>
      <c r="C5" s="282"/>
      <c r="D5" s="232"/>
      <c r="E5" s="232"/>
      <c r="F5" s="129" t="s">
        <v>148</v>
      </c>
      <c r="G5" s="232"/>
      <c r="H5" s="22" t="s">
        <v>8</v>
      </c>
      <c r="I5" s="22" t="s">
        <v>9</v>
      </c>
      <c r="J5" s="66" t="s">
        <v>10</v>
      </c>
      <c r="K5" s="22" t="s">
        <v>8</v>
      </c>
      <c r="L5" s="22" t="s">
        <v>9</v>
      </c>
      <c r="M5" s="66" t="s">
        <v>10</v>
      </c>
      <c r="N5" s="22" t="s">
        <v>8</v>
      </c>
      <c r="O5" s="22" t="s">
        <v>9</v>
      </c>
      <c r="P5" s="66" t="s">
        <v>10</v>
      </c>
      <c r="Q5" s="22" t="s">
        <v>8</v>
      </c>
      <c r="R5" s="22" t="s">
        <v>9</v>
      </c>
      <c r="S5" s="66" t="s">
        <v>10</v>
      </c>
      <c r="T5" s="22" t="s">
        <v>8</v>
      </c>
      <c r="U5" s="22" t="s">
        <v>9</v>
      </c>
      <c r="V5" s="66" t="s">
        <v>10</v>
      </c>
      <c r="W5" s="22" t="s">
        <v>8</v>
      </c>
      <c r="X5" s="22" t="s">
        <v>9</v>
      </c>
      <c r="Y5" s="66" t="s">
        <v>10</v>
      </c>
      <c r="Z5" s="22" t="s">
        <v>8</v>
      </c>
      <c r="AA5" s="22" t="s">
        <v>9</v>
      </c>
      <c r="AB5" s="66" t="s">
        <v>10</v>
      </c>
      <c r="AC5" s="22" t="s">
        <v>8</v>
      </c>
      <c r="AD5" s="22" t="s">
        <v>9</v>
      </c>
      <c r="AE5" s="66" t="s">
        <v>10</v>
      </c>
      <c r="AF5" s="22" t="s">
        <v>8</v>
      </c>
      <c r="AG5" s="22" t="s">
        <v>9</v>
      </c>
      <c r="AH5" s="66" t="s">
        <v>10</v>
      </c>
      <c r="AI5" s="22" t="s">
        <v>8</v>
      </c>
      <c r="AJ5" s="22" t="s">
        <v>9</v>
      </c>
      <c r="AK5" s="66" t="s">
        <v>10</v>
      </c>
      <c r="AL5" s="22" t="s">
        <v>8</v>
      </c>
      <c r="AM5" s="22" t="s">
        <v>9</v>
      </c>
      <c r="AN5" s="66" t="s">
        <v>10</v>
      </c>
      <c r="AO5" s="133" t="s">
        <v>8</v>
      </c>
      <c r="AP5" s="133" t="s">
        <v>9</v>
      </c>
      <c r="AQ5" s="5" t="s">
        <v>10</v>
      </c>
      <c r="AR5" s="133" t="s">
        <v>8</v>
      </c>
      <c r="AS5" s="133" t="s">
        <v>9</v>
      </c>
      <c r="AT5" s="5" t="s">
        <v>10</v>
      </c>
      <c r="AU5" s="133" t="s">
        <v>8</v>
      </c>
      <c r="AV5" s="133" t="s">
        <v>9</v>
      </c>
      <c r="AW5" s="5" t="s">
        <v>10</v>
      </c>
      <c r="AX5" s="133" t="s">
        <v>8</v>
      </c>
      <c r="AY5" s="133" t="s">
        <v>9</v>
      </c>
      <c r="AZ5" s="5" t="s">
        <v>10</v>
      </c>
      <c r="BA5" s="133" t="s">
        <v>8</v>
      </c>
      <c r="BB5" s="133" t="s">
        <v>9</v>
      </c>
      <c r="BC5" s="5" t="s">
        <v>10</v>
      </c>
      <c r="BD5" s="133" t="s">
        <v>8</v>
      </c>
      <c r="BE5" s="133" t="s">
        <v>9</v>
      </c>
      <c r="BF5" s="5" t="s">
        <v>10</v>
      </c>
      <c r="BG5" s="133" t="s">
        <v>8</v>
      </c>
      <c r="BH5" s="133" t="s">
        <v>9</v>
      </c>
      <c r="BI5" s="5" t="s">
        <v>10</v>
      </c>
      <c r="BJ5" s="133" t="s">
        <v>8</v>
      </c>
      <c r="BK5" s="133" t="s">
        <v>9</v>
      </c>
      <c r="BL5" s="5" t="s">
        <v>10</v>
      </c>
      <c r="BM5" s="133" t="s">
        <v>8</v>
      </c>
      <c r="BN5" s="133" t="s">
        <v>9</v>
      </c>
      <c r="BO5" s="5" t="s">
        <v>10</v>
      </c>
      <c r="BP5" s="4"/>
    </row>
    <row r="6" spans="1:69" x14ac:dyDescent="0.6">
      <c r="A6" s="10"/>
      <c r="B6" s="26" t="s">
        <v>237</v>
      </c>
      <c r="C6" s="31"/>
      <c r="D6" s="1" t="s">
        <v>63</v>
      </c>
      <c r="E6" s="1" t="s">
        <v>169</v>
      </c>
      <c r="F6" s="10" t="s">
        <v>173</v>
      </c>
      <c r="G6" s="2" t="s">
        <v>244</v>
      </c>
      <c r="H6" s="2"/>
      <c r="I6" s="2"/>
      <c r="J6" s="146"/>
      <c r="K6" s="2">
        <v>12</v>
      </c>
      <c r="L6" s="2">
        <v>11</v>
      </c>
      <c r="M6" s="2">
        <v>23</v>
      </c>
      <c r="N6" s="2">
        <v>15</v>
      </c>
      <c r="O6" s="2">
        <v>15</v>
      </c>
      <c r="P6" s="2">
        <v>30</v>
      </c>
      <c r="Q6" s="2">
        <v>27</v>
      </c>
      <c r="R6" s="2">
        <v>26</v>
      </c>
      <c r="S6" s="2">
        <v>53</v>
      </c>
      <c r="T6" s="2">
        <v>14</v>
      </c>
      <c r="U6" s="2">
        <v>7</v>
      </c>
      <c r="V6" s="2">
        <v>21</v>
      </c>
      <c r="W6" s="2">
        <v>5</v>
      </c>
      <c r="X6" s="2">
        <v>6</v>
      </c>
      <c r="Y6" s="2">
        <v>11</v>
      </c>
      <c r="Z6" s="2">
        <v>10</v>
      </c>
      <c r="AA6" s="2">
        <v>8</v>
      </c>
      <c r="AB6" s="2">
        <v>18</v>
      </c>
      <c r="AC6" s="2">
        <v>9</v>
      </c>
      <c r="AD6" s="2">
        <v>7</v>
      </c>
      <c r="AE6" s="2">
        <v>16</v>
      </c>
      <c r="AF6" s="2">
        <v>7</v>
      </c>
      <c r="AG6" s="2">
        <v>4</v>
      </c>
      <c r="AH6" s="2">
        <v>11</v>
      </c>
      <c r="AI6" s="2">
        <v>9</v>
      </c>
      <c r="AJ6" s="2">
        <v>8</v>
      </c>
      <c r="AK6" s="2">
        <v>17</v>
      </c>
      <c r="AL6" s="11">
        <v>54</v>
      </c>
      <c r="AM6" s="11">
        <v>40</v>
      </c>
      <c r="AN6" s="11">
        <v>94</v>
      </c>
      <c r="AO6" s="2"/>
      <c r="AP6" s="2"/>
      <c r="AQ6" s="2">
        <v>0</v>
      </c>
      <c r="AR6" s="2"/>
      <c r="AS6" s="2"/>
      <c r="AT6" s="2">
        <v>0</v>
      </c>
      <c r="AU6" s="2"/>
      <c r="AV6" s="2"/>
      <c r="AW6" s="2">
        <v>0</v>
      </c>
      <c r="AX6" s="11"/>
      <c r="AY6" s="11"/>
      <c r="AZ6" s="11"/>
      <c r="BA6" s="2"/>
      <c r="BB6" s="2"/>
      <c r="BC6" s="2">
        <v>0</v>
      </c>
      <c r="BD6" s="2"/>
      <c r="BE6" s="2"/>
      <c r="BF6" s="2">
        <v>0</v>
      </c>
      <c r="BG6" s="2"/>
      <c r="BH6" s="2"/>
      <c r="BI6" s="2">
        <v>0</v>
      </c>
      <c r="BJ6" s="11"/>
      <c r="BK6" s="11"/>
      <c r="BL6" s="11"/>
      <c r="BM6" s="47"/>
      <c r="BN6" s="47"/>
      <c r="BO6" s="47"/>
      <c r="BP6" s="4"/>
    </row>
    <row r="7" spans="1:69" x14ac:dyDescent="0.6">
      <c r="A7" s="10"/>
      <c r="B7" s="26" t="s">
        <v>238</v>
      </c>
      <c r="C7" s="31"/>
      <c r="D7" s="1" t="s">
        <v>63</v>
      </c>
      <c r="E7" s="1" t="s">
        <v>169</v>
      </c>
      <c r="F7" s="10" t="s">
        <v>173</v>
      </c>
      <c r="G7" s="2" t="s">
        <v>244</v>
      </c>
      <c r="H7" s="2">
        <v>2</v>
      </c>
      <c r="I7" s="2"/>
      <c r="J7" s="2">
        <v>2</v>
      </c>
      <c r="K7" s="2"/>
      <c r="L7" s="2"/>
      <c r="M7" s="2"/>
      <c r="N7" s="2">
        <v>1</v>
      </c>
      <c r="O7" s="2">
        <v>1</v>
      </c>
      <c r="P7" s="2">
        <v>2</v>
      </c>
      <c r="Q7" s="2">
        <v>3</v>
      </c>
      <c r="R7" s="2">
        <v>1</v>
      </c>
      <c r="S7" s="2">
        <v>4</v>
      </c>
      <c r="T7" s="2"/>
      <c r="U7" s="2"/>
      <c r="V7" s="2"/>
      <c r="W7" s="2">
        <v>1</v>
      </c>
      <c r="X7" s="2">
        <v>1</v>
      </c>
      <c r="Y7" s="2">
        <v>2</v>
      </c>
      <c r="Z7" s="2">
        <v>2</v>
      </c>
      <c r="AA7" s="2">
        <v>1</v>
      </c>
      <c r="AB7" s="2">
        <v>3</v>
      </c>
      <c r="AC7" s="2">
        <v>1</v>
      </c>
      <c r="AD7" s="2">
        <v>1</v>
      </c>
      <c r="AE7" s="2">
        <v>2</v>
      </c>
      <c r="AF7" s="2"/>
      <c r="AG7" s="2">
        <v>1</v>
      </c>
      <c r="AH7" s="2">
        <v>1</v>
      </c>
      <c r="AI7" s="2">
        <v>3</v>
      </c>
      <c r="AJ7" s="2"/>
      <c r="AK7" s="2">
        <v>3</v>
      </c>
      <c r="AL7" s="11">
        <v>7</v>
      </c>
      <c r="AM7" s="11">
        <v>4</v>
      </c>
      <c r="AN7" s="11">
        <v>11</v>
      </c>
      <c r="AO7" s="2"/>
      <c r="AP7" s="2"/>
      <c r="AQ7" s="2">
        <v>0</v>
      </c>
      <c r="AR7" s="2"/>
      <c r="AS7" s="2"/>
      <c r="AT7" s="2">
        <v>0</v>
      </c>
      <c r="AU7" s="2"/>
      <c r="AV7" s="2"/>
      <c r="AW7" s="2">
        <v>0</v>
      </c>
      <c r="AX7" s="11"/>
      <c r="AY7" s="11"/>
      <c r="AZ7" s="11"/>
      <c r="BA7" s="2"/>
      <c r="BB7" s="2"/>
      <c r="BC7" s="2">
        <v>0</v>
      </c>
      <c r="BD7" s="2"/>
      <c r="BE7" s="2"/>
      <c r="BF7" s="2">
        <v>0</v>
      </c>
      <c r="BG7" s="2"/>
      <c r="BH7" s="2"/>
      <c r="BI7" s="2">
        <v>0</v>
      </c>
      <c r="BJ7" s="11"/>
      <c r="BK7" s="11"/>
      <c r="BL7" s="11"/>
      <c r="BM7" s="47"/>
      <c r="BN7" s="47"/>
      <c r="BO7" s="47"/>
      <c r="BP7" s="4"/>
    </row>
    <row r="8" spans="1:69" x14ac:dyDescent="0.6">
      <c r="A8" s="10"/>
      <c r="B8" s="26" t="s">
        <v>239</v>
      </c>
      <c r="C8" s="31"/>
      <c r="D8" s="1" t="s">
        <v>63</v>
      </c>
      <c r="E8" s="1" t="s">
        <v>169</v>
      </c>
      <c r="F8" s="10" t="s">
        <v>173</v>
      </c>
      <c r="G8" s="2" t="s">
        <v>245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2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11"/>
      <c r="AM8" s="11"/>
      <c r="AN8" s="11"/>
      <c r="AO8" s="2">
        <v>30</v>
      </c>
      <c r="AP8" s="2">
        <v>32</v>
      </c>
      <c r="AQ8" s="2">
        <f>AP8+AO8</f>
        <v>62</v>
      </c>
      <c r="AR8" s="2">
        <v>25</v>
      </c>
      <c r="AS8" s="2">
        <v>13</v>
      </c>
      <c r="AT8" s="2">
        <f>AS8+AR8</f>
        <v>38</v>
      </c>
      <c r="AU8" s="2">
        <f>18+19</f>
        <v>37</v>
      </c>
      <c r="AV8" s="2">
        <f>12+11</f>
        <v>23</v>
      </c>
      <c r="AW8" s="2">
        <f>AV8+AU8</f>
        <v>60</v>
      </c>
      <c r="AX8" s="11">
        <f>AU8+AR8+AO8</f>
        <v>92</v>
      </c>
      <c r="AY8" s="11">
        <f>AV8+AS8+AP8</f>
        <v>68</v>
      </c>
      <c r="AZ8" s="11">
        <f>AY8+AX8</f>
        <v>160</v>
      </c>
      <c r="BA8" s="2">
        <v>23</v>
      </c>
      <c r="BB8" s="2">
        <v>26</v>
      </c>
      <c r="BC8" s="2">
        <f>BB8+BA8</f>
        <v>49</v>
      </c>
      <c r="BD8" s="2">
        <v>15</v>
      </c>
      <c r="BE8" s="2">
        <v>14</v>
      </c>
      <c r="BF8" s="2">
        <f>BE8+BD8</f>
        <v>29</v>
      </c>
      <c r="BG8" s="2">
        <v>11</v>
      </c>
      <c r="BH8" s="2">
        <v>6</v>
      </c>
      <c r="BI8" s="2">
        <f>BH8+BG8</f>
        <v>17</v>
      </c>
      <c r="BJ8" s="11">
        <f>BG8+BD8+BA8</f>
        <v>49</v>
      </c>
      <c r="BK8" s="11">
        <f>BH8+BE8+BB8</f>
        <v>46</v>
      </c>
      <c r="BL8" s="11">
        <f>BK8+BJ8</f>
        <v>95</v>
      </c>
      <c r="BM8" s="47">
        <f>BJ8+AX8</f>
        <v>141</v>
      </c>
      <c r="BN8" s="47">
        <f>BK8+AY8</f>
        <v>114</v>
      </c>
      <c r="BO8" s="47">
        <f>BN8+BM8</f>
        <v>255</v>
      </c>
      <c r="BP8" s="4"/>
    </row>
    <row r="9" spans="1:69" x14ac:dyDescent="0.6">
      <c r="A9" s="10"/>
      <c r="B9" s="26" t="s">
        <v>240</v>
      </c>
      <c r="C9" s="31"/>
      <c r="D9" s="1"/>
      <c r="E9" s="1"/>
      <c r="F9" s="10"/>
      <c r="G9" s="2" t="s">
        <v>244</v>
      </c>
      <c r="H9" s="2">
        <v>6</v>
      </c>
      <c r="I9" s="2">
        <v>11</v>
      </c>
      <c r="J9" s="2">
        <v>17</v>
      </c>
      <c r="K9" s="2">
        <v>21</v>
      </c>
      <c r="L9" s="2">
        <v>22</v>
      </c>
      <c r="M9" s="2">
        <v>43</v>
      </c>
      <c r="N9" s="2">
        <v>28</v>
      </c>
      <c r="O9" s="2">
        <v>26</v>
      </c>
      <c r="P9" s="2">
        <v>54</v>
      </c>
      <c r="Q9" s="2">
        <v>55</v>
      </c>
      <c r="R9" s="2">
        <v>59</v>
      </c>
      <c r="S9" s="2">
        <v>114</v>
      </c>
      <c r="T9" s="2">
        <v>28</v>
      </c>
      <c r="U9" s="2">
        <v>24</v>
      </c>
      <c r="V9" s="2">
        <v>52</v>
      </c>
      <c r="W9" s="2">
        <v>28</v>
      </c>
      <c r="X9" s="2">
        <v>37</v>
      </c>
      <c r="Y9" s="2">
        <v>65</v>
      </c>
      <c r="Z9" s="2">
        <v>37</v>
      </c>
      <c r="AA9" s="2">
        <v>30</v>
      </c>
      <c r="AB9" s="2">
        <v>67</v>
      </c>
      <c r="AC9" s="2">
        <v>38</v>
      </c>
      <c r="AD9" s="2">
        <v>20</v>
      </c>
      <c r="AE9" s="2">
        <v>58</v>
      </c>
      <c r="AF9" s="2">
        <v>34</v>
      </c>
      <c r="AG9" s="2">
        <v>37</v>
      </c>
      <c r="AH9" s="2">
        <v>71</v>
      </c>
      <c r="AI9" s="2">
        <v>34</v>
      </c>
      <c r="AJ9" s="2">
        <v>34</v>
      </c>
      <c r="AK9" s="2">
        <v>68</v>
      </c>
      <c r="AL9" s="11">
        <v>199</v>
      </c>
      <c r="AM9" s="11">
        <v>182</v>
      </c>
      <c r="AN9" s="11">
        <v>381</v>
      </c>
      <c r="AO9" s="2"/>
      <c r="AP9" s="2"/>
      <c r="AQ9" s="2">
        <v>0</v>
      </c>
      <c r="AR9" s="2"/>
      <c r="AS9" s="2"/>
      <c r="AT9" s="2">
        <v>0</v>
      </c>
      <c r="AU9" s="2"/>
      <c r="AV9" s="2"/>
      <c r="AW9" s="2">
        <v>0</v>
      </c>
      <c r="AX9" s="11"/>
      <c r="AY9" s="11"/>
      <c r="AZ9" s="11"/>
      <c r="BA9" s="2"/>
      <c r="BB9" s="2"/>
      <c r="BC9" s="2">
        <v>0</v>
      </c>
      <c r="BD9" s="2"/>
      <c r="BE9" s="2"/>
      <c r="BF9" s="2">
        <v>0</v>
      </c>
      <c r="BG9" s="2"/>
      <c r="BH9" s="2"/>
      <c r="BI9" s="2">
        <v>0</v>
      </c>
      <c r="BJ9" s="11"/>
      <c r="BK9" s="11"/>
      <c r="BL9" s="11"/>
      <c r="BM9" s="47"/>
      <c r="BN9" s="47"/>
      <c r="BO9" s="47"/>
      <c r="BP9" s="4"/>
    </row>
    <row r="10" spans="1:69" s="8" customFormat="1" x14ac:dyDescent="0.6">
      <c r="A10" s="27"/>
      <c r="B10" s="27" t="s">
        <v>67</v>
      </c>
      <c r="C10" s="32"/>
      <c r="D10" s="28"/>
      <c r="E10" s="28"/>
      <c r="F10" s="28"/>
      <c r="G10" s="28"/>
      <c r="H10" s="9"/>
      <c r="I10" s="9"/>
      <c r="J10" s="9">
        <f>SUM(J6:J9)</f>
        <v>19</v>
      </c>
      <c r="K10" s="9">
        <f t="shared" ref="K10:BO10" si="0">SUM(K6:K9)</f>
        <v>33</v>
      </c>
      <c r="L10" s="9">
        <f t="shared" si="0"/>
        <v>33</v>
      </c>
      <c r="M10" s="9">
        <f t="shared" si="0"/>
        <v>66</v>
      </c>
      <c r="N10" s="9">
        <f t="shared" si="0"/>
        <v>44</v>
      </c>
      <c r="O10" s="9">
        <f t="shared" si="0"/>
        <v>42</v>
      </c>
      <c r="P10" s="9">
        <f t="shared" si="0"/>
        <v>86</v>
      </c>
      <c r="Q10" s="9">
        <f t="shared" si="0"/>
        <v>85</v>
      </c>
      <c r="R10" s="9">
        <f t="shared" si="0"/>
        <v>86</v>
      </c>
      <c r="S10" s="9">
        <f t="shared" si="0"/>
        <v>171</v>
      </c>
      <c r="T10" s="9">
        <f t="shared" si="0"/>
        <v>42</v>
      </c>
      <c r="U10" s="9">
        <f t="shared" si="0"/>
        <v>31</v>
      </c>
      <c r="V10" s="9">
        <f t="shared" si="0"/>
        <v>73</v>
      </c>
      <c r="W10" s="9">
        <f t="shared" si="0"/>
        <v>34</v>
      </c>
      <c r="X10" s="9">
        <f t="shared" si="0"/>
        <v>44</v>
      </c>
      <c r="Y10" s="9">
        <f t="shared" si="0"/>
        <v>78</v>
      </c>
      <c r="Z10" s="9">
        <f t="shared" si="0"/>
        <v>49</v>
      </c>
      <c r="AA10" s="9">
        <f t="shared" si="0"/>
        <v>39</v>
      </c>
      <c r="AB10" s="9">
        <f t="shared" si="0"/>
        <v>88</v>
      </c>
      <c r="AC10" s="9">
        <f t="shared" si="0"/>
        <v>48</v>
      </c>
      <c r="AD10" s="9">
        <f t="shared" si="0"/>
        <v>28</v>
      </c>
      <c r="AE10" s="9">
        <f t="shared" si="0"/>
        <v>76</v>
      </c>
      <c r="AF10" s="9">
        <f t="shared" si="0"/>
        <v>41</v>
      </c>
      <c r="AG10" s="9">
        <f t="shared" si="0"/>
        <v>42</v>
      </c>
      <c r="AH10" s="9">
        <f t="shared" si="0"/>
        <v>83</v>
      </c>
      <c r="AI10" s="9">
        <f t="shared" si="0"/>
        <v>46</v>
      </c>
      <c r="AJ10" s="9">
        <f t="shared" si="0"/>
        <v>42</v>
      </c>
      <c r="AK10" s="9">
        <f t="shared" si="0"/>
        <v>88</v>
      </c>
      <c r="AL10" s="9">
        <f t="shared" si="0"/>
        <v>260</v>
      </c>
      <c r="AM10" s="9">
        <f t="shared" si="0"/>
        <v>226</v>
      </c>
      <c r="AN10" s="9">
        <f t="shared" si="0"/>
        <v>486</v>
      </c>
      <c r="AO10" s="9">
        <f t="shared" si="0"/>
        <v>30</v>
      </c>
      <c r="AP10" s="9">
        <f t="shared" si="0"/>
        <v>32</v>
      </c>
      <c r="AQ10" s="9">
        <f t="shared" si="0"/>
        <v>62</v>
      </c>
      <c r="AR10" s="9">
        <f t="shared" si="0"/>
        <v>25</v>
      </c>
      <c r="AS10" s="9">
        <f t="shared" si="0"/>
        <v>13</v>
      </c>
      <c r="AT10" s="9">
        <f t="shared" si="0"/>
        <v>38</v>
      </c>
      <c r="AU10" s="9">
        <f t="shared" si="0"/>
        <v>37</v>
      </c>
      <c r="AV10" s="9">
        <f t="shared" si="0"/>
        <v>23</v>
      </c>
      <c r="AW10" s="9">
        <f t="shared" si="0"/>
        <v>60</v>
      </c>
      <c r="AX10" s="9">
        <f t="shared" si="0"/>
        <v>92</v>
      </c>
      <c r="AY10" s="9">
        <f t="shared" si="0"/>
        <v>68</v>
      </c>
      <c r="AZ10" s="9">
        <f t="shared" si="0"/>
        <v>160</v>
      </c>
      <c r="BA10" s="9">
        <f t="shared" si="0"/>
        <v>23</v>
      </c>
      <c r="BB10" s="9">
        <f t="shared" si="0"/>
        <v>26</v>
      </c>
      <c r="BC10" s="9">
        <f t="shared" si="0"/>
        <v>49</v>
      </c>
      <c r="BD10" s="9">
        <f t="shared" si="0"/>
        <v>15</v>
      </c>
      <c r="BE10" s="9">
        <f t="shared" si="0"/>
        <v>14</v>
      </c>
      <c r="BF10" s="9">
        <f t="shared" si="0"/>
        <v>29</v>
      </c>
      <c r="BG10" s="9">
        <f t="shared" si="0"/>
        <v>11</v>
      </c>
      <c r="BH10" s="9">
        <f t="shared" si="0"/>
        <v>6</v>
      </c>
      <c r="BI10" s="9">
        <f t="shared" si="0"/>
        <v>17</v>
      </c>
      <c r="BJ10" s="9">
        <f t="shared" si="0"/>
        <v>49</v>
      </c>
      <c r="BK10" s="9">
        <f t="shared" si="0"/>
        <v>46</v>
      </c>
      <c r="BL10" s="9">
        <f t="shared" si="0"/>
        <v>95</v>
      </c>
      <c r="BM10" s="9">
        <f t="shared" si="0"/>
        <v>141</v>
      </c>
      <c r="BN10" s="9">
        <f t="shared" si="0"/>
        <v>114</v>
      </c>
      <c r="BO10" s="9">
        <f t="shared" si="0"/>
        <v>255</v>
      </c>
      <c r="BP10" s="7"/>
    </row>
    <row r="11" spans="1:69" x14ac:dyDescent="0.6">
      <c r="A11" s="25"/>
      <c r="B11" s="23" t="s">
        <v>174</v>
      </c>
      <c r="C11" s="23"/>
      <c r="D11" s="24" t="s">
        <v>179</v>
      </c>
      <c r="E11" s="23" t="s">
        <v>65</v>
      </c>
      <c r="F11" s="25" t="s">
        <v>175</v>
      </c>
      <c r="G11" s="23" t="s">
        <v>244</v>
      </c>
      <c r="H11" s="24">
        <v>14</v>
      </c>
      <c r="I11" s="24">
        <v>7</v>
      </c>
      <c r="J11" s="24">
        <v>21</v>
      </c>
      <c r="K11" s="24">
        <v>14</v>
      </c>
      <c r="L11" s="24">
        <v>9</v>
      </c>
      <c r="M11" s="24">
        <v>23</v>
      </c>
      <c r="N11" s="24">
        <v>12</v>
      </c>
      <c r="O11" s="24">
        <v>10</v>
      </c>
      <c r="P11" s="24">
        <v>22</v>
      </c>
      <c r="Q11" s="24">
        <v>40</v>
      </c>
      <c r="R11" s="24">
        <v>26</v>
      </c>
      <c r="S11" s="24">
        <v>66</v>
      </c>
      <c r="T11" s="24">
        <v>12</v>
      </c>
      <c r="U11" s="24">
        <v>6</v>
      </c>
      <c r="V11" s="24">
        <v>18</v>
      </c>
      <c r="W11" s="24">
        <v>4</v>
      </c>
      <c r="X11" s="24">
        <v>8</v>
      </c>
      <c r="Y11" s="24">
        <v>12</v>
      </c>
      <c r="Z11" s="24">
        <v>17</v>
      </c>
      <c r="AA11" s="24">
        <v>5</v>
      </c>
      <c r="AB11" s="67">
        <v>22</v>
      </c>
      <c r="AC11" s="24">
        <v>5</v>
      </c>
      <c r="AD11" s="24">
        <v>4</v>
      </c>
      <c r="AE11" s="67">
        <v>9</v>
      </c>
      <c r="AF11" s="24">
        <v>14</v>
      </c>
      <c r="AG11" s="24">
        <v>9</v>
      </c>
      <c r="AH11" s="67">
        <v>23</v>
      </c>
      <c r="AI11" s="24">
        <v>12</v>
      </c>
      <c r="AJ11" s="24">
        <v>19</v>
      </c>
      <c r="AK11" s="67">
        <v>31</v>
      </c>
      <c r="AL11" s="24">
        <v>64</v>
      </c>
      <c r="AM11" s="45">
        <v>51</v>
      </c>
      <c r="AN11" s="45">
        <v>115</v>
      </c>
      <c r="AO11" s="68"/>
      <c r="AP11" s="68"/>
      <c r="AQ11" s="69"/>
      <c r="AR11" s="68"/>
      <c r="AS11" s="68"/>
      <c r="AT11" s="69"/>
      <c r="AU11" s="68"/>
      <c r="AV11" s="68"/>
      <c r="AW11" s="69"/>
      <c r="AX11" s="68"/>
      <c r="AY11" s="70"/>
      <c r="AZ11" s="70"/>
      <c r="BA11" s="68"/>
      <c r="BB11" s="68"/>
      <c r="BC11" s="69"/>
      <c r="BD11" s="68"/>
      <c r="BE11" s="68"/>
      <c r="BF11" s="69"/>
      <c r="BG11" s="68"/>
      <c r="BH11" s="68"/>
      <c r="BI11" s="69"/>
      <c r="BJ11" s="68"/>
      <c r="BK11" s="70"/>
      <c r="BL11" s="70"/>
      <c r="BM11" s="70"/>
      <c r="BN11" s="70"/>
      <c r="BO11" s="70"/>
      <c r="BP11" s="4"/>
    </row>
    <row r="12" spans="1:69" x14ac:dyDescent="0.6">
      <c r="A12" s="25"/>
      <c r="B12" s="23" t="s">
        <v>195</v>
      </c>
      <c r="C12" s="23"/>
      <c r="D12" s="23" t="s">
        <v>66</v>
      </c>
      <c r="E12" s="23" t="s">
        <v>65</v>
      </c>
      <c r="F12" s="25" t="s">
        <v>176</v>
      </c>
      <c r="G12" s="23" t="s">
        <v>244</v>
      </c>
      <c r="H12" s="24">
        <v>5</v>
      </c>
      <c r="I12" s="24">
        <v>5</v>
      </c>
      <c r="J12" s="24">
        <v>10</v>
      </c>
      <c r="K12" s="24">
        <v>4</v>
      </c>
      <c r="L12" s="24">
        <v>5</v>
      </c>
      <c r="M12" s="24">
        <v>9</v>
      </c>
      <c r="N12" s="132">
        <v>2</v>
      </c>
      <c r="O12" s="132">
        <v>3</v>
      </c>
      <c r="P12" s="132">
        <v>5</v>
      </c>
      <c r="Q12" s="136">
        <v>11</v>
      </c>
      <c r="R12" s="136">
        <v>13</v>
      </c>
      <c r="S12" s="136">
        <v>24</v>
      </c>
      <c r="T12" s="136">
        <v>3</v>
      </c>
      <c r="U12" s="136">
        <v>2</v>
      </c>
      <c r="V12" s="136">
        <v>5</v>
      </c>
      <c r="W12" s="136">
        <v>3</v>
      </c>
      <c r="X12" s="136">
        <v>2</v>
      </c>
      <c r="Y12" s="136">
        <v>5</v>
      </c>
      <c r="Z12" s="136">
        <v>4</v>
      </c>
      <c r="AA12" s="136">
        <v>0</v>
      </c>
      <c r="AB12" s="136">
        <v>4</v>
      </c>
      <c r="AC12" s="136">
        <v>4</v>
      </c>
      <c r="AD12" s="136">
        <v>2</v>
      </c>
      <c r="AE12" s="136">
        <v>6</v>
      </c>
      <c r="AF12" s="136">
        <v>8</v>
      </c>
      <c r="AG12" s="136">
        <v>1</v>
      </c>
      <c r="AH12" s="136">
        <v>9</v>
      </c>
      <c r="AI12" s="136">
        <v>8</v>
      </c>
      <c r="AJ12" s="136">
        <v>1</v>
      </c>
      <c r="AK12" s="136">
        <v>9</v>
      </c>
      <c r="AL12" s="24">
        <v>30</v>
      </c>
      <c r="AM12" s="45">
        <v>8</v>
      </c>
      <c r="AN12" s="136">
        <v>38</v>
      </c>
      <c r="AO12" s="68"/>
      <c r="AP12" s="68"/>
      <c r="AQ12" s="69"/>
      <c r="AR12" s="68"/>
      <c r="AS12" s="68"/>
      <c r="AT12" s="69"/>
      <c r="AU12" s="68"/>
      <c r="AV12" s="68"/>
      <c r="AW12" s="69"/>
      <c r="AX12" s="68"/>
      <c r="AY12" s="70"/>
      <c r="AZ12" s="70"/>
      <c r="BA12" s="68"/>
      <c r="BB12" s="68"/>
      <c r="BC12" s="69"/>
      <c r="BD12" s="68"/>
      <c r="BE12" s="68"/>
      <c r="BF12" s="69"/>
      <c r="BG12" s="68"/>
      <c r="BH12" s="68"/>
      <c r="BI12" s="69"/>
      <c r="BJ12" s="68"/>
      <c r="BK12" s="70"/>
      <c r="BL12" s="70"/>
      <c r="BM12" s="70"/>
      <c r="BN12" s="70"/>
      <c r="BO12" s="70"/>
      <c r="BP12" s="4"/>
    </row>
    <row r="13" spans="1:69" s="8" customFormat="1" x14ac:dyDescent="0.6">
      <c r="A13" s="29"/>
      <c r="B13" s="27" t="s">
        <v>146</v>
      </c>
      <c r="C13" s="32"/>
      <c r="D13" s="28"/>
      <c r="E13" s="28"/>
      <c r="F13" s="28"/>
      <c r="G13" s="28"/>
      <c r="H13" s="9">
        <f t="shared" ref="H13:I13" si="1">SUM(H11:H12)</f>
        <v>19</v>
      </c>
      <c r="I13" s="9">
        <f t="shared" si="1"/>
        <v>12</v>
      </c>
      <c r="J13" s="9">
        <f>SUM(J11:J12)</f>
        <v>31</v>
      </c>
      <c r="K13" s="9">
        <f t="shared" ref="K13:BO13" si="2">SUM(K11:K12)</f>
        <v>18</v>
      </c>
      <c r="L13" s="9">
        <f t="shared" si="2"/>
        <v>14</v>
      </c>
      <c r="M13" s="9">
        <f t="shared" si="2"/>
        <v>32</v>
      </c>
      <c r="N13" s="9">
        <f t="shared" si="2"/>
        <v>14</v>
      </c>
      <c r="O13" s="9">
        <f t="shared" si="2"/>
        <v>13</v>
      </c>
      <c r="P13" s="9">
        <f t="shared" si="2"/>
        <v>27</v>
      </c>
      <c r="Q13" s="9">
        <f>SUM(Q11:Q12)</f>
        <v>51</v>
      </c>
      <c r="R13" s="9">
        <f>SUM(R11:R12)</f>
        <v>39</v>
      </c>
      <c r="S13" s="9">
        <f>SUM(S11:S12)</f>
        <v>90</v>
      </c>
      <c r="T13" s="9">
        <f t="shared" si="2"/>
        <v>15</v>
      </c>
      <c r="U13" s="9">
        <f t="shared" si="2"/>
        <v>8</v>
      </c>
      <c r="V13" s="9">
        <f t="shared" si="2"/>
        <v>23</v>
      </c>
      <c r="W13" s="9">
        <f t="shared" si="2"/>
        <v>7</v>
      </c>
      <c r="X13" s="9">
        <f t="shared" si="2"/>
        <v>10</v>
      </c>
      <c r="Y13" s="9">
        <f t="shared" si="2"/>
        <v>17</v>
      </c>
      <c r="Z13" s="9">
        <f t="shared" si="2"/>
        <v>21</v>
      </c>
      <c r="AA13" s="9">
        <f t="shared" si="2"/>
        <v>5</v>
      </c>
      <c r="AB13" s="9">
        <f t="shared" si="2"/>
        <v>26</v>
      </c>
      <c r="AC13" s="9">
        <f t="shared" si="2"/>
        <v>9</v>
      </c>
      <c r="AD13" s="9">
        <f t="shared" si="2"/>
        <v>6</v>
      </c>
      <c r="AE13" s="9">
        <f t="shared" si="2"/>
        <v>15</v>
      </c>
      <c r="AF13" s="9">
        <f t="shared" si="2"/>
        <v>22</v>
      </c>
      <c r="AG13" s="9">
        <f t="shared" si="2"/>
        <v>10</v>
      </c>
      <c r="AH13" s="9">
        <f t="shared" si="2"/>
        <v>32</v>
      </c>
      <c r="AI13" s="9">
        <f t="shared" si="2"/>
        <v>20</v>
      </c>
      <c r="AJ13" s="9">
        <f t="shared" si="2"/>
        <v>20</v>
      </c>
      <c r="AK13" s="9">
        <f t="shared" si="2"/>
        <v>40</v>
      </c>
      <c r="AL13" s="9">
        <f t="shared" si="2"/>
        <v>94</v>
      </c>
      <c r="AM13" s="9">
        <f t="shared" si="2"/>
        <v>59</v>
      </c>
      <c r="AN13" s="9">
        <f t="shared" si="2"/>
        <v>153</v>
      </c>
      <c r="AO13" s="9">
        <f t="shared" si="2"/>
        <v>0</v>
      </c>
      <c r="AP13" s="9">
        <f t="shared" si="2"/>
        <v>0</v>
      </c>
      <c r="AQ13" s="9">
        <f t="shared" si="2"/>
        <v>0</v>
      </c>
      <c r="AR13" s="9">
        <f t="shared" si="2"/>
        <v>0</v>
      </c>
      <c r="AS13" s="9">
        <f t="shared" si="2"/>
        <v>0</v>
      </c>
      <c r="AT13" s="9">
        <f t="shared" si="2"/>
        <v>0</v>
      </c>
      <c r="AU13" s="9">
        <f t="shared" si="2"/>
        <v>0</v>
      </c>
      <c r="AV13" s="9">
        <f t="shared" si="2"/>
        <v>0</v>
      </c>
      <c r="AW13" s="9">
        <f t="shared" si="2"/>
        <v>0</v>
      </c>
      <c r="AX13" s="9">
        <f t="shared" si="2"/>
        <v>0</v>
      </c>
      <c r="AY13" s="9">
        <f t="shared" si="2"/>
        <v>0</v>
      </c>
      <c r="AZ13" s="9">
        <f t="shared" si="2"/>
        <v>0</v>
      </c>
      <c r="BA13" s="9">
        <f t="shared" si="2"/>
        <v>0</v>
      </c>
      <c r="BB13" s="9">
        <f t="shared" si="2"/>
        <v>0</v>
      </c>
      <c r="BC13" s="9">
        <f t="shared" si="2"/>
        <v>0</v>
      </c>
      <c r="BD13" s="9">
        <f t="shared" si="2"/>
        <v>0</v>
      </c>
      <c r="BE13" s="9">
        <f t="shared" si="2"/>
        <v>0</v>
      </c>
      <c r="BF13" s="9">
        <f t="shared" si="2"/>
        <v>0</v>
      </c>
      <c r="BG13" s="9">
        <f t="shared" si="2"/>
        <v>0</v>
      </c>
      <c r="BH13" s="9">
        <f t="shared" si="2"/>
        <v>0</v>
      </c>
      <c r="BI13" s="9">
        <f t="shared" si="2"/>
        <v>0</v>
      </c>
      <c r="BJ13" s="9">
        <f t="shared" si="2"/>
        <v>0</v>
      </c>
      <c r="BK13" s="9">
        <f t="shared" si="2"/>
        <v>0</v>
      </c>
      <c r="BL13" s="9">
        <f t="shared" si="2"/>
        <v>0</v>
      </c>
      <c r="BM13" s="9">
        <f t="shared" si="2"/>
        <v>0</v>
      </c>
      <c r="BN13" s="9">
        <f t="shared" si="2"/>
        <v>0</v>
      </c>
      <c r="BO13" s="9">
        <f t="shared" si="2"/>
        <v>0</v>
      </c>
      <c r="BP13" s="7"/>
    </row>
    <row r="14" spans="1:69" s="35" customFormat="1" x14ac:dyDescent="0.6">
      <c r="A14" s="33"/>
      <c r="B14" s="38" t="s">
        <v>19</v>
      </c>
      <c r="C14" s="39"/>
      <c r="D14" s="40"/>
      <c r="E14" s="40"/>
      <c r="F14" s="40"/>
      <c r="G14" s="40"/>
      <c r="H14" s="41"/>
      <c r="I14" s="37"/>
      <c r="J14" s="37">
        <f>J13+J10</f>
        <v>50</v>
      </c>
      <c r="K14" s="37">
        <f t="shared" ref="K14:BO14" si="3">K13+K10</f>
        <v>51</v>
      </c>
      <c r="L14" s="37">
        <f t="shared" si="3"/>
        <v>47</v>
      </c>
      <c r="M14" s="37">
        <f t="shared" si="3"/>
        <v>98</v>
      </c>
      <c r="N14" s="37">
        <f t="shared" si="3"/>
        <v>58</v>
      </c>
      <c r="O14" s="37">
        <f t="shared" si="3"/>
        <v>55</v>
      </c>
      <c r="P14" s="37">
        <f t="shared" si="3"/>
        <v>113</v>
      </c>
      <c r="Q14" s="37">
        <f t="shared" si="3"/>
        <v>136</v>
      </c>
      <c r="R14" s="37">
        <f t="shared" si="3"/>
        <v>125</v>
      </c>
      <c r="S14" s="37">
        <f t="shared" si="3"/>
        <v>261</v>
      </c>
      <c r="T14" s="37">
        <f t="shared" si="3"/>
        <v>57</v>
      </c>
      <c r="U14" s="37">
        <f t="shared" si="3"/>
        <v>39</v>
      </c>
      <c r="V14" s="37">
        <f t="shared" si="3"/>
        <v>96</v>
      </c>
      <c r="W14" s="37">
        <f t="shared" si="3"/>
        <v>41</v>
      </c>
      <c r="X14" s="37">
        <f t="shared" si="3"/>
        <v>54</v>
      </c>
      <c r="Y14" s="37">
        <f t="shared" si="3"/>
        <v>95</v>
      </c>
      <c r="Z14" s="37">
        <f t="shared" si="3"/>
        <v>70</v>
      </c>
      <c r="AA14" s="37">
        <f t="shared" si="3"/>
        <v>44</v>
      </c>
      <c r="AB14" s="37">
        <f t="shared" si="3"/>
        <v>114</v>
      </c>
      <c r="AC14" s="37">
        <f t="shared" si="3"/>
        <v>57</v>
      </c>
      <c r="AD14" s="37">
        <f t="shared" si="3"/>
        <v>34</v>
      </c>
      <c r="AE14" s="37">
        <f t="shared" si="3"/>
        <v>91</v>
      </c>
      <c r="AF14" s="37">
        <f t="shared" si="3"/>
        <v>63</v>
      </c>
      <c r="AG14" s="37">
        <f t="shared" si="3"/>
        <v>52</v>
      </c>
      <c r="AH14" s="37">
        <f t="shared" si="3"/>
        <v>115</v>
      </c>
      <c r="AI14" s="37">
        <f t="shared" si="3"/>
        <v>66</v>
      </c>
      <c r="AJ14" s="37">
        <f t="shared" si="3"/>
        <v>62</v>
      </c>
      <c r="AK14" s="37">
        <f t="shared" si="3"/>
        <v>128</v>
      </c>
      <c r="AL14" s="37">
        <f t="shared" si="3"/>
        <v>354</v>
      </c>
      <c r="AM14" s="37">
        <f t="shared" si="3"/>
        <v>285</v>
      </c>
      <c r="AN14" s="37">
        <f t="shared" si="3"/>
        <v>639</v>
      </c>
      <c r="AO14" s="37">
        <f t="shared" si="3"/>
        <v>30</v>
      </c>
      <c r="AP14" s="37">
        <f t="shared" si="3"/>
        <v>32</v>
      </c>
      <c r="AQ14" s="37">
        <f t="shared" si="3"/>
        <v>62</v>
      </c>
      <c r="AR14" s="37">
        <f t="shared" si="3"/>
        <v>25</v>
      </c>
      <c r="AS14" s="37">
        <f t="shared" si="3"/>
        <v>13</v>
      </c>
      <c r="AT14" s="37">
        <f t="shared" si="3"/>
        <v>38</v>
      </c>
      <c r="AU14" s="37">
        <f t="shared" si="3"/>
        <v>37</v>
      </c>
      <c r="AV14" s="37">
        <f t="shared" si="3"/>
        <v>23</v>
      </c>
      <c r="AW14" s="37">
        <f t="shared" si="3"/>
        <v>60</v>
      </c>
      <c r="AX14" s="37">
        <f t="shared" si="3"/>
        <v>92</v>
      </c>
      <c r="AY14" s="37">
        <f t="shared" si="3"/>
        <v>68</v>
      </c>
      <c r="AZ14" s="37">
        <f t="shared" si="3"/>
        <v>160</v>
      </c>
      <c r="BA14" s="37">
        <f t="shared" si="3"/>
        <v>23</v>
      </c>
      <c r="BB14" s="37">
        <f t="shared" si="3"/>
        <v>26</v>
      </c>
      <c r="BC14" s="37">
        <f t="shared" si="3"/>
        <v>49</v>
      </c>
      <c r="BD14" s="37">
        <f t="shared" si="3"/>
        <v>15</v>
      </c>
      <c r="BE14" s="37">
        <f t="shared" si="3"/>
        <v>14</v>
      </c>
      <c r="BF14" s="37">
        <f t="shared" si="3"/>
        <v>29</v>
      </c>
      <c r="BG14" s="37">
        <f t="shared" si="3"/>
        <v>11</v>
      </c>
      <c r="BH14" s="37">
        <f t="shared" si="3"/>
        <v>6</v>
      </c>
      <c r="BI14" s="37">
        <f t="shared" si="3"/>
        <v>17</v>
      </c>
      <c r="BJ14" s="37">
        <f t="shared" si="3"/>
        <v>49</v>
      </c>
      <c r="BK14" s="37">
        <f t="shared" si="3"/>
        <v>46</v>
      </c>
      <c r="BL14" s="37">
        <f t="shared" si="3"/>
        <v>95</v>
      </c>
      <c r="BM14" s="37">
        <f t="shared" si="3"/>
        <v>141</v>
      </c>
      <c r="BN14" s="37">
        <f t="shared" si="3"/>
        <v>114</v>
      </c>
      <c r="BO14" s="37">
        <f t="shared" si="3"/>
        <v>255</v>
      </c>
      <c r="BP14" s="34"/>
    </row>
    <row r="15" spans="1:69" x14ac:dyDescent="0.6">
      <c r="A15" s="132"/>
    </row>
    <row r="16" spans="1:69" x14ac:dyDescent="0.6">
      <c r="A16" s="132"/>
    </row>
    <row r="17" spans="2:6" s="132" customFormat="1" x14ac:dyDescent="0.6">
      <c r="C17" s="30"/>
      <c r="F17" s="137"/>
    </row>
    <row r="18" spans="2:6" s="132" customFormat="1" x14ac:dyDescent="0.6">
      <c r="B18" s="138"/>
      <c r="C18" s="30"/>
      <c r="F18" s="147"/>
    </row>
    <row r="19" spans="2:6" s="132" customFormat="1" x14ac:dyDescent="0.6">
      <c r="B19" s="139"/>
      <c r="C19" s="30"/>
      <c r="F19" s="140"/>
    </row>
    <row r="20" spans="2:6" s="132" customFormat="1" x14ac:dyDescent="0.6">
      <c r="C20" s="30"/>
      <c r="F20" s="140"/>
    </row>
    <row r="21" spans="2:6" s="132" customFormat="1" x14ac:dyDescent="0.6">
      <c r="C21" s="30"/>
      <c r="F21" s="140"/>
    </row>
    <row r="22" spans="2:6" s="132" customFormat="1" x14ac:dyDescent="0.6">
      <c r="C22" s="30"/>
    </row>
    <row r="23" spans="2:6" s="132" customFormat="1" x14ac:dyDescent="0.6">
      <c r="C23" s="30"/>
      <c r="F23" s="137"/>
    </row>
    <row r="24" spans="2:6" s="132" customFormat="1" x14ac:dyDescent="0.6">
      <c r="C24" s="30"/>
    </row>
    <row r="25" spans="2:6" s="132" customFormat="1" x14ac:dyDescent="0.6">
      <c r="C25" s="30"/>
    </row>
    <row r="26" spans="2:6" s="132" customFormat="1" x14ac:dyDescent="0.6">
      <c r="C26" s="30"/>
    </row>
    <row r="27" spans="2:6" s="132" customFormat="1" x14ac:dyDescent="0.6">
      <c r="C27" s="30"/>
    </row>
    <row r="28" spans="2:6" s="132" customFormat="1" x14ac:dyDescent="0.6">
      <c r="C28" s="30"/>
    </row>
    <row r="29" spans="2:6" s="132" customFormat="1" x14ac:dyDescent="0.6">
      <c r="C29" s="30"/>
    </row>
    <row r="30" spans="2:6" s="132" customFormat="1" x14ac:dyDescent="0.6">
      <c r="C30" s="30"/>
    </row>
    <row r="31" spans="2:6" s="132" customFormat="1" x14ac:dyDescent="0.6">
      <c r="C31" s="30"/>
    </row>
    <row r="32" spans="2:6" s="132" customFormat="1" x14ac:dyDescent="0.6">
      <c r="C32" s="30"/>
    </row>
    <row r="33" spans="3:3" s="132" customFormat="1" x14ac:dyDescent="0.6">
      <c r="C33" s="30"/>
    </row>
    <row r="34" spans="3:3" s="132" customFormat="1" x14ac:dyDescent="0.6">
      <c r="C34" s="30"/>
    </row>
    <row r="35" spans="3:3" s="132" customFormat="1" x14ac:dyDescent="0.6">
      <c r="C35" s="30"/>
    </row>
    <row r="36" spans="3:3" s="132" customFormat="1" x14ac:dyDescent="0.6">
      <c r="C36" s="30"/>
    </row>
    <row r="37" spans="3:3" s="132" customFormat="1" x14ac:dyDescent="0.6">
      <c r="C37" s="30"/>
    </row>
    <row r="38" spans="3:3" s="132" customFormat="1" x14ac:dyDescent="0.6">
      <c r="C38" s="30"/>
    </row>
    <row r="39" spans="3:3" s="132" customFormat="1" x14ac:dyDescent="0.6">
      <c r="C39" s="30"/>
    </row>
    <row r="40" spans="3:3" s="132" customFormat="1" x14ac:dyDescent="0.6">
      <c r="C40" s="30"/>
    </row>
    <row r="41" spans="3:3" s="132" customFormat="1" x14ac:dyDescent="0.6">
      <c r="C41" s="30"/>
    </row>
    <row r="42" spans="3:3" s="132" customFormat="1" x14ac:dyDescent="0.6">
      <c r="C42" s="30"/>
    </row>
    <row r="43" spans="3:3" s="132" customFormat="1" x14ac:dyDescent="0.6">
      <c r="C43" s="30"/>
    </row>
    <row r="44" spans="3:3" s="132" customFormat="1" x14ac:dyDescent="0.6">
      <c r="C44" s="30"/>
    </row>
    <row r="45" spans="3:3" s="132" customFormat="1" x14ac:dyDescent="0.6">
      <c r="C45" s="30"/>
    </row>
    <row r="46" spans="3:3" s="132" customFormat="1" x14ac:dyDescent="0.6">
      <c r="C46" s="30"/>
    </row>
    <row r="47" spans="3:3" s="132" customFormat="1" x14ac:dyDescent="0.6">
      <c r="C47" s="30"/>
    </row>
    <row r="48" spans="3:3" s="132" customFormat="1" x14ac:dyDescent="0.6">
      <c r="C48" s="30"/>
    </row>
    <row r="49" spans="3:3" s="132" customFormat="1" x14ac:dyDescent="0.6">
      <c r="C49" s="30"/>
    </row>
    <row r="50" spans="3:3" s="132" customFormat="1" x14ac:dyDescent="0.6">
      <c r="C50" s="30"/>
    </row>
    <row r="51" spans="3:3" s="132" customFormat="1" x14ac:dyDescent="0.6">
      <c r="C51" s="30"/>
    </row>
    <row r="52" spans="3:3" s="132" customFormat="1" x14ac:dyDescent="0.6">
      <c r="C52" s="30"/>
    </row>
    <row r="53" spans="3:3" s="132" customFormat="1" x14ac:dyDescent="0.6">
      <c r="C53" s="30"/>
    </row>
    <row r="54" spans="3:3" s="132" customFormat="1" x14ac:dyDescent="0.6">
      <c r="C54" s="30"/>
    </row>
    <row r="55" spans="3:3" s="132" customFormat="1" x14ac:dyDescent="0.6">
      <c r="C55" s="30"/>
    </row>
    <row r="56" spans="3:3" s="132" customFormat="1" x14ac:dyDescent="0.6">
      <c r="C56" s="30"/>
    </row>
    <row r="57" spans="3:3" s="132" customFormat="1" x14ac:dyDescent="0.6">
      <c r="C57" s="30"/>
    </row>
    <row r="58" spans="3:3" s="132" customFormat="1" x14ac:dyDescent="0.6">
      <c r="C58" s="30"/>
    </row>
    <row r="59" spans="3:3" s="132" customFormat="1" x14ac:dyDescent="0.6">
      <c r="C59" s="30"/>
    </row>
    <row r="60" spans="3:3" s="132" customFormat="1" x14ac:dyDescent="0.6">
      <c r="C60" s="30"/>
    </row>
    <row r="61" spans="3:3" s="132" customFormat="1" x14ac:dyDescent="0.6">
      <c r="C61" s="30"/>
    </row>
    <row r="62" spans="3:3" s="132" customFormat="1" x14ac:dyDescent="0.6">
      <c r="C62" s="30"/>
    </row>
    <row r="63" spans="3:3" s="132" customFormat="1" x14ac:dyDescent="0.6">
      <c r="C63" s="30"/>
    </row>
    <row r="64" spans="3:3" s="132" customFormat="1" x14ac:dyDescent="0.6">
      <c r="C64" s="30"/>
    </row>
    <row r="65" spans="3:3" s="132" customFormat="1" x14ac:dyDescent="0.6">
      <c r="C65" s="30"/>
    </row>
    <row r="66" spans="3:3" s="132" customFormat="1" x14ac:dyDescent="0.6">
      <c r="C66" s="30"/>
    </row>
    <row r="67" spans="3:3" s="132" customFormat="1" x14ac:dyDescent="0.6">
      <c r="C67" s="30"/>
    </row>
    <row r="68" spans="3:3" s="132" customFormat="1" x14ac:dyDescent="0.6">
      <c r="C68" s="30"/>
    </row>
    <row r="69" spans="3:3" s="132" customFormat="1" x14ac:dyDescent="0.6">
      <c r="C69" s="30"/>
    </row>
    <row r="70" spans="3:3" s="132" customFormat="1" x14ac:dyDescent="0.6">
      <c r="C70" s="30"/>
    </row>
    <row r="71" spans="3:3" s="132" customFormat="1" x14ac:dyDescent="0.6">
      <c r="C71" s="30"/>
    </row>
    <row r="72" spans="3:3" s="132" customFormat="1" x14ac:dyDescent="0.6">
      <c r="C72" s="30"/>
    </row>
    <row r="73" spans="3:3" s="132" customFormat="1" x14ac:dyDescent="0.6">
      <c r="C73" s="30"/>
    </row>
    <row r="74" spans="3:3" s="132" customFormat="1" x14ac:dyDescent="0.6">
      <c r="C74" s="30"/>
    </row>
    <row r="75" spans="3:3" s="132" customFormat="1" x14ac:dyDescent="0.6">
      <c r="C75" s="30"/>
    </row>
    <row r="76" spans="3:3" s="132" customFormat="1" x14ac:dyDescent="0.6">
      <c r="C76" s="30"/>
    </row>
    <row r="77" spans="3:3" s="132" customFormat="1" x14ac:dyDescent="0.6">
      <c r="C77" s="30"/>
    </row>
    <row r="78" spans="3:3" s="132" customFormat="1" x14ac:dyDescent="0.6">
      <c r="C78" s="30"/>
    </row>
    <row r="79" spans="3:3" s="132" customFormat="1" x14ac:dyDescent="0.6">
      <c r="C79" s="30"/>
    </row>
    <row r="80" spans="3:3" s="132" customFormat="1" x14ac:dyDescent="0.6">
      <c r="C80" s="30"/>
    </row>
    <row r="81" spans="3:3" s="132" customFormat="1" x14ac:dyDescent="0.6">
      <c r="C81" s="30"/>
    </row>
    <row r="82" spans="3:3" s="132" customFormat="1" x14ac:dyDescent="0.6">
      <c r="C82" s="30"/>
    </row>
    <row r="83" spans="3:3" s="132" customFormat="1" x14ac:dyDescent="0.6">
      <c r="C83" s="30"/>
    </row>
    <row r="84" spans="3:3" s="132" customFormat="1" x14ac:dyDescent="0.6">
      <c r="C84" s="30"/>
    </row>
    <row r="85" spans="3:3" s="132" customFormat="1" x14ac:dyDescent="0.6">
      <c r="C85" s="30"/>
    </row>
    <row r="86" spans="3:3" s="132" customFormat="1" x14ac:dyDescent="0.6">
      <c r="C86" s="30"/>
    </row>
    <row r="87" spans="3:3" s="132" customFormat="1" x14ac:dyDescent="0.6">
      <c r="C87" s="30"/>
    </row>
    <row r="88" spans="3:3" s="132" customFormat="1" x14ac:dyDescent="0.6">
      <c r="C88" s="30"/>
    </row>
    <row r="89" spans="3:3" s="132" customFormat="1" x14ac:dyDescent="0.6">
      <c r="C89" s="30"/>
    </row>
    <row r="90" spans="3:3" s="132" customFormat="1" x14ac:dyDescent="0.6">
      <c r="C90" s="30"/>
    </row>
    <row r="91" spans="3:3" s="132" customFormat="1" x14ac:dyDescent="0.6">
      <c r="C91" s="30"/>
    </row>
    <row r="92" spans="3:3" s="132" customFormat="1" x14ac:dyDescent="0.6">
      <c r="C92" s="30"/>
    </row>
    <row r="93" spans="3:3" s="132" customFormat="1" x14ac:dyDescent="0.6">
      <c r="C93" s="30"/>
    </row>
    <row r="94" spans="3:3" s="132" customFormat="1" x14ac:dyDescent="0.6">
      <c r="C94" s="30"/>
    </row>
    <row r="95" spans="3:3" s="132" customFormat="1" x14ac:dyDescent="0.6">
      <c r="C95" s="30"/>
    </row>
    <row r="96" spans="3:3" s="132" customFormat="1" x14ac:dyDescent="0.6">
      <c r="C96" s="30"/>
    </row>
    <row r="97" spans="3:3" s="132" customFormat="1" x14ac:dyDescent="0.6">
      <c r="C97" s="30"/>
    </row>
    <row r="98" spans="3:3" s="132" customFormat="1" x14ac:dyDescent="0.6">
      <c r="C98" s="30"/>
    </row>
    <row r="99" spans="3:3" s="132" customFormat="1" x14ac:dyDescent="0.6">
      <c r="C99" s="30"/>
    </row>
    <row r="100" spans="3:3" s="132" customFormat="1" x14ac:dyDescent="0.6">
      <c r="C100" s="30"/>
    </row>
    <row r="101" spans="3:3" s="132" customFormat="1" x14ac:dyDescent="0.6">
      <c r="C101" s="30"/>
    </row>
    <row r="102" spans="3:3" s="132" customFormat="1" x14ac:dyDescent="0.6">
      <c r="C102" s="30"/>
    </row>
    <row r="103" spans="3:3" s="132" customFormat="1" x14ac:dyDescent="0.6">
      <c r="C103" s="30"/>
    </row>
    <row r="104" spans="3:3" s="132" customFormat="1" x14ac:dyDescent="0.6">
      <c r="C104" s="30"/>
    </row>
    <row r="105" spans="3:3" s="132" customFormat="1" x14ac:dyDescent="0.6">
      <c r="C105" s="30"/>
    </row>
    <row r="106" spans="3:3" s="132" customFormat="1" x14ac:dyDescent="0.6">
      <c r="C106" s="30"/>
    </row>
    <row r="107" spans="3:3" s="132" customFormat="1" x14ac:dyDescent="0.6">
      <c r="C107" s="30"/>
    </row>
    <row r="108" spans="3:3" s="132" customFormat="1" x14ac:dyDescent="0.6">
      <c r="C108" s="30"/>
    </row>
    <row r="109" spans="3:3" s="132" customFormat="1" x14ac:dyDescent="0.6">
      <c r="C109" s="30"/>
    </row>
    <row r="110" spans="3:3" s="132" customFormat="1" x14ac:dyDescent="0.6">
      <c r="C110" s="30"/>
    </row>
    <row r="111" spans="3:3" s="132" customFormat="1" x14ac:dyDescent="0.6">
      <c r="C111" s="30"/>
    </row>
    <row r="112" spans="3:3" s="132" customFormat="1" x14ac:dyDescent="0.6">
      <c r="C112" s="30"/>
    </row>
    <row r="113" spans="3:3" s="132" customFormat="1" x14ac:dyDescent="0.6">
      <c r="C113" s="30"/>
    </row>
    <row r="114" spans="3:3" s="132" customFormat="1" x14ac:dyDescent="0.6">
      <c r="C114" s="30"/>
    </row>
    <row r="115" spans="3:3" s="132" customFormat="1" x14ac:dyDescent="0.6">
      <c r="C115" s="30"/>
    </row>
    <row r="116" spans="3:3" s="132" customFormat="1" x14ac:dyDescent="0.6">
      <c r="C116" s="30"/>
    </row>
    <row r="117" spans="3:3" s="132" customFormat="1" x14ac:dyDescent="0.6">
      <c r="C117" s="30"/>
    </row>
    <row r="118" spans="3:3" s="132" customFormat="1" x14ac:dyDescent="0.6">
      <c r="C118" s="30"/>
    </row>
    <row r="119" spans="3:3" s="132" customFormat="1" x14ac:dyDescent="0.6">
      <c r="C119" s="30"/>
    </row>
    <row r="120" spans="3:3" s="132" customFormat="1" x14ac:dyDescent="0.6">
      <c r="C120" s="30"/>
    </row>
    <row r="121" spans="3:3" s="132" customFormat="1" x14ac:dyDescent="0.6">
      <c r="C121" s="30"/>
    </row>
    <row r="122" spans="3:3" s="132" customFormat="1" x14ac:dyDescent="0.6">
      <c r="C122" s="30"/>
    </row>
    <row r="123" spans="3:3" s="132" customFormat="1" x14ac:dyDescent="0.6">
      <c r="C123" s="30"/>
    </row>
    <row r="124" spans="3:3" s="132" customFormat="1" x14ac:dyDescent="0.6">
      <c r="C124" s="30"/>
    </row>
    <row r="125" spans="3:3" s="132" customFormat="1" x14ac:dyDescent="0.6">
      <c r="C125" s="30"/>
    </row>
    <row r="126" spans="3:3" s="132" customFormat="1" x14ac:dyDescent="0.6">
      <c r="C126" s="30"/>
    </row>
    <row r="127" spans="3:3" s="132" customFormat="1" x14ac:dyDescent="0.6">
      <c r="C127" s="30"/>
    </row>
    <row r="128" spans="3:3" s="132" customFormat="1" x14ac:dyDescent="0.6">
      <c r="C128" s="30"/>
    </row>
    <row r="129" spans="3:3" s="132" customFormat="1" x14ac:dyDescent="0.6">
      <c r="C129" s="30"/>
    </row>
    <row r="130" spans="3:3" s="132" customFormat="1" x14ac:dyDescent="0.6">
      <c r="C130" s="30"/>
    </row>
    <row r="131" spans="3:3" s="132" customFormat="1" x14ac:dyDescent="0.6">
      <c r="C131" s="30"/>
    </row>
    <row r="132" spans="3:3" s="132" customFormat="1" x14ac:dyDescent="0.6">
      <c r="C132" s="30"/>
    </row>
    <row r="133" spans="3:3" s="132" customFormat="1" x14ac:dyDescent="0.6">
      <c r="C133" s="30"/>
    </row>
    <row r="134" spans="3:3" s="132" customFormat="1" x14ac:dyDescent="0.6">
      <c r="C134" s="30"/>
    </row>
    <row r="135" spans="3:3" s="132" customFormat="1" x14ac:dyDescent="0.6">
      <c r="C135" s="30"/>
    </row>
    <row r="136" spans="3:3" s="132" customFormat="1" x14ac:dyDescent="0.6">
      <c r="C136" s="30"/>
    </row>
    <row r="137" spans="3:3" s="132" customFormat="1" x14ac:dyDescent="0.6">
      <c r="C137" s="30"/>
    </row>
    <row r="138" spans="3:3" s="132" customFormat="1" x14ac:dyDescent="0.6">
      <c r="C138" s="30"/>
    </row>
    <row r="139" spans="3:3" s="132" customFormat="1" x14ac:dyDescent="0.6">
      <c r="C139" s="30"/>
    </row>
    <row r="140" spans="3:3" s="132" customFormat="1" x14ac:dyDescent="0.6">
      <c r="C140" s="30"/>
    </row>
    <row r="141" spans="3:3" s="132" customFormat="1" x14ac:dyDescent="0.6">
      <c r="C141" s="30"/>
    </row>
    <row r="142" spans="3:3" s="132" customFormat="1" x14ac:dyDescent="0.6">
      <c r="C142" s="30"/>
    </row>
    <row r="143" spans="3:3" s="132" customFormat="1" x14ac:dyDescent="0.6">
      <c r="C143" s="30"/>
    </row>
    <row r="144" spans="3:3" s="132" customFormat="1" x14ac:dyDescent="0.6">
      <c r="C144" s="30"/>
    </row>
    <row r="145" spans="3:3" s="132" customFormat="1" x14ac:dyDescent="0.6">
      <c r="C145" s="30"/>
    </row>
    <row r="146" spans="3:3" s="132" customFormat="1" x14ac:dyDescent="0.6">
      <c r="C146" s="30"/>
    </row>
    <row r="147" spans="3:3" s="132" customFormat="1" x14ac:dyDescent="0.6">
      <c r="C147" s="30"/>
    </row>
    <row r="148" spans="3:3" s="132" customFormat="1" x14ac:dyDescent="0.6">
      <c r="C148" s="30"/>
    </row>
    <row r="149" spans="3:3" s="132" customFormat="1" x14ac:dyDescent="0.6">
      <c r="C149" s="30"/>
    </row>
    <row r="150" spans="3:3" s="132" customFormat="1" x14ac:dyDescent="0.6">
      <c r="C150" s="30"/>
    </row>
    <row r="151" spans="3:3" s="132" customFormat="1" x14ac:dyDescent="0.6">
      <c r="C151" s="30"/>
    </row>
    <row r="152" spans="3:3" s="132" customFormat="1" x14ac:dyDescent="0.6">
      <c r="C152" s="30"/>
    </row>
    <row r="153" spans="3:3" s="132" customFormat="1" x14ac:dyDescent="0.6">
      <c r="C153" s="30"/>
    </row>
    <row r="154" spans="3:3" s="132" customFormat="1" x14ac:dyDescent="0.6">
      <c r="C154" s="30"/>
    </row>
    <row r="155" spans="3:3" s="132" customFormat="1" x14ac:dyDescent="0.6">
      <c r="C155" s="30"/>
    </row>
    <row r="156" spans="3:3" s="132" customFormat="1" x14ac:dyDescent="0.6">
      <c r="C156" s="30"/>
    </row>
    <row r="157" spans="3:3" s="132" customFormat="1" x14ac:dyDescent="0.6">
      <c r="C157" s="30"/>
    </row>
    <row r="158" spans="3:3" s="132" customFormat="1" x14ac:dyDescent="0.6">
      <c r="C158" s="30"/>
    </row>
    <row r="159" spans="3:3" s="132" customFormat="1" x14ac:dyDescent="0.6">
      <c r="C159" s="30"/>
    </row>
  </sheetData>
  <mergeCells count="29">
    <mergeCell ref="AX4:AZ4"/>
    <mergeCell ref="BM4:BO4"/>
    <mergeCell ref="AC4:AE4"/>
    <mergeCell ref="AF4:AH4"/>
    <mergeCell ref="AI4:AK4"/>
    <mergeCell ref="AL4:AN4"/>
    <mergeCell ref="AO4:AQ4"/>
    <mergeCell ref="AR4:AT4"/>
    <mergeCell ref="Q4:S4"/>
    <mergeCell ref="T4:V4"/>
    <mergeCell ref="W4:Y4"/>
    <mergeCell ref="AU4:AW4"/>
    <mergeCell ref="Z4:AB4"/>
    <mergeCell ref="A3:A5"/>
    <mergeCell ref="B3:B5"/>
    <mergeCell ref="C3:D3"/>
    <mergeCell ref="F3:G3"/>
    <mergeCell ref="H3:BO3"/>
    <mergeCell ref="C4:C5"/>
    <mergeCell ref="D4:D5"/>
    <mergeCell ref="E4:E5"/>
    <mergeCell ref="G4:G5"/>
    <mergeCell ref="H4:J4"/>
    <mergeCell ref="BA4:BC4"/>
    <mergeCell ref="BD4:BF4"/>
    <mergeCell ref="BG4:BI4"/>
    <mergeCell ref="BJ4:BL4"/>
    <mergeCell ref="K4:M4"/>
    <mergeCell ref="N4:P4"/>
  </mergeCells>
  <pageMargins left="0" right="0" top="0.98425196850393704" bottom="0.98425196850393704" header="0" footer="0"/>
  <pageSetup paperSize="9" scale="95" orientation="landscape" horizontalDpi="360" verticalDpi="180" r:id="rId1"/>
  <headerFooter alignWithMargins="0">
    <oddHeader>&amp;F</oddHeader>
    <oddFooter>หน้า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สรุป รวมข้อมูลนักเรียน</vt:lpstr>
      <vt:lpstr>ระดับอาชีวศึกษา</vt:lpstr>
      <vt:lpstr>สพป.</vt:lpstr>
      <vt:lpstr>สพม. ม.ต้น</vt:lpstr>
      <vt:lpstr>สพม ม.ปลาย</vt:lpstr>
      <vt:lpstr>ระดับประถมศึกษา (เอกชน)</vt:lpstr>
      <vt:lpstr>ระดับมัธยม(เอกชน)</vt:lpstr>
      <vt:lpstr>รวมเทศบาล</vt:lpstr>
      <vt:lpstr>รวมเทศบาล!Print_Area</vt:lpstr>
      <vt:lpstr>'ระดับประถมศึกษา (เอกชน)'!Print_Area</vt:lpstr>
      <vt:lpstr>ระดับอาชีวศึกษา!Print_Area</vt:lpstr>
      <vt:lpstr>'ระดับมัธยม(เอกชน)'!Print_Titles</vt:lpstr>
      <vt:lpstr>ระดับอาชีวศึกษา!Print_Titles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ข้อมูลนักเรียนปี41</dc:title>
  <dc:creator>win</dc:creator>
  <cp:lastModifiedBy>kookkai somsutha</cp:lastModifiedBy>
  <cp:lastPrinted>2019-09-02T08:41:45Z</cp:lastPrinted>
  <dcterms:created xsi:type="dcterms:W3CDTF">1999-06-09T15:35:16Z</dcterms:created>
  <dcterms:modified xsi:type="dcterms:W3CDTF">2021-07-01T02:07:47Z</dcterms:modified>
</cp:coreProperties>
</file>